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36" documentId="13_ncr:1_{F6CB121F-512D-4AA6-A0C1-0FB36C537598}" xr6:coauthVersionLast="47" xr6:coauthVersionMax="47" xr10:uidLastSave="{5943D88E-2C50-44B3-9C10-43D802B4F059}"/>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<sst xmlns="http://schemas.openxmlformats.org/spreadsheetml/2006/main" count="179028" uniqueCount="39106">
  <si>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</si>
  <si>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</si>
  <si>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</si>
  <si>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</si>
  <si>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</si>
  <si>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</si>
  <si>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</si>
  <si>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</si>
  <si>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</si>
  <si>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</si>
  <si>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</si>
  <si>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</si>
  <si>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</si>
  <si>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</si>
  <si>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</si>
  <si>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</si>
  <si>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</si>
  <si>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</si>
  <si>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</si>
  <si>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</si>
  <si>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</si>
  <si>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</si>
  <si>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</si>
  <si>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</si>
  <si>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</si>
  <si>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</si>
  <si>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</si>
  <si>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</si>
  <si>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</si>
  <si>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</si>
  <si>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</si>
  <si>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</si>
  <si>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</si>
  <si>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</si>
  <si>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</si>
  <si>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</si>
  <si>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</si>
  <si>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</si>
  <si>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</si>
  <si>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</si>
  <si>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</si>
  <si>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</si>
  <si>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</si>
  <si>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</si>
  <si>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</si>
  <si>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</si>
  <si>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</si>
  <si>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</si>
  <si>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</si>
  <si>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</si>
  <si>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</si>
  <si>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</si>
  <si>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</si>
  <si>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</si>
  <si>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</si>
  <si>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</si>
  <si>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</si>
  <si>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</si>
  <si>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</si>
  <si>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</si>
  <si>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</si>
  <si>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</si>
  <si>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</si>
  <si>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</si>
  <si>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</si>
  <si>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</si>
  <si>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</si>
  <si>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</si>
  <si>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</si>
  <si>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</si>
  <si>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</si>
  <si>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</si>
  <si>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</si>
  <si>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</si>
  <si>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</si>
  <si>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</si>
  <si>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</si>
  <si>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</si>
  <si>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</si>
  <si>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</si>
  <si>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</si>
  <si>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</si>
  <si>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</si>
  <si>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</si>
  <si>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</si>
  <si>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</si>
  <si>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</si>
  <si>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</si>
  <si>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</si>
  <si>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</si>
  <si>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</si>
  <si>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</si>
  <si>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</si>
  <si>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</si>
  <si>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</si>
  <si>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</si>
  <si>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</si>
  <si>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</si>
  <si>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</si>
  <si>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</si>
  <si>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</si>
  <si>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</si>
  <si>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</si>
  <si>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</si>
  <si>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</si>
  <si>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</si>
  <si>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</si>
  <si>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</si>
  <si>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</si>
  <si>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</si>
  <si>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</si>
  <si>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</si>
  <si>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</si>
  <si>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</si>
  <si>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</si>
  <si>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</si>
  <si>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</si>
  <si>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</si>
  <si>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</si>
  <si>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</si>
  <si>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</si>
  <si>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</si>
  <si>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</si>
  <si>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</si>
  <si>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</si>
  <si>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</si>
  <si>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</si>
  <si>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</si>
  <si>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</si>
  <si>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</si>
  <si>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</si>
  <si>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</si>
  <si>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</si>
  <si>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</si>
  <si>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</si>
  <si>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</si>
  <si>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</si>
  <si>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</si>
  <si>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</si>
  <si>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</si>
  <si>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</si>
  <si>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</si>
  <si>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</si>
  <si>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</si>
  <si>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</si>
  <si>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</si>
  <si>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</si>
  <si>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</si>
  <si>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</si>
  <si>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</si>
  <si>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</si>
  <si>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</si>
  <si>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</si>
  <si>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</si>
  <si>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</si>
  <si>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</si>
  <si>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</si>
  <si>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</si>
  <si>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</si>
  <si>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</si>
  <si>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</si>
  <si>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</si>
  <si>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</si>
  <si>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</si>
  <si>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</si>
  <si>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</si>
  <si>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</si>
  <si>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</si>
  <si>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</si>
  <si>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</si>
  <si>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</si>
  <si>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</si>
  <si>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</si>
  <si>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</si>
  <si>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</si>
  <si>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</si>
  <si>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</si>
  <si>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</si>
  <si>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</si>
  <si>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</si>
  <si>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</si>
  <si>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</si>
  <si>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</si>
  <si>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</si>
  <si>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</si>
  <si>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</si>
  <si>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</si>
  <si>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</si>
  <si>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</si>
  <si>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</si>
  <si>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</si>
  <si>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</si>
  <si>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</si>
  <si>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</si>
  <si>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</si>
  <si>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</si>
  <si>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</si>
  <si>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</si>
  <si>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</si>
  <si>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</si>
  <si>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</si>
  <si>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</si>
  <si>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</si>
  <si>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</si>
  <si>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</si>
  <si>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</si>
  <si>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</si>
  <si>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</si>
  <si>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</si>
  <si>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</si>
  <si>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</si>
  <si>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</si>
  <si>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</si>
  <si>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</si>
  <si>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</si>
  <si>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</si>
  <si>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</si>
  <si>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</si>
  <si>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</si>
  <si>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</si>
  <si>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</si>
  <si>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</si>
  <si>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</si>
  <si>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</si>
  <si>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</si>
  <si>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</si>
  <si>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</si>
  <si>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</si>
  <si>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</si>
  <si>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</si>
  <si>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</si>
  <si>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</si>
  <si>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</si>
  <si>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</si>
  <si>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</si>
  <si>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</si>
  <si>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</si>
  <si>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</si>
  <si>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</si>
  <si>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</si>
  <si>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</si>
  <si>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</si>
  <si>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</si>
  <si>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</si>
  <si>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</si>
  <si>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</si>
  <si>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</si>
  <si>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</si>
  <si>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</si>
  <si>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</si>
  <si>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</si>
  <si>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</si>
  <si>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</si>
  <si>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</si>
  <si>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</si>
  <si>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</si>
  <si>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</si>
  <si>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</si>
  <si>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</si>
  <si>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</si>
  <si>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</si>
  <si>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</si>
  <si>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</si>
  <si>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</si>
  <si>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</si>
  <si>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</si>
  <si>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</si>
  <si>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</si>
  <si>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</si>
  <si>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</si>
  <si>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</si>
  <si>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</si>
  <si>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</si>
  <si>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</si>
  <si>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</si>
  <si>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</si>
  <si>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</si>
  <si>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</si>
  <si>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</si>
  <si>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</si>
  <si>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</si>
  <si>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</si>
  <si>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</si>
  <si>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</si>
  <si>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</si>
  <si>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</si>
  <si>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</si>
  <si>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</si>
  <si>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</si>
  <si>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</si>
  <si>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</si>
  <si>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</si>
  <si>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</si>
  <si>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</si>
  <si>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</si>
  <si>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</si>
  <si>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</si>
  <si>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</si>
  <si>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</si>
  <si>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</si>
  <si>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</si>
  <si>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</si>
  <si>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</si>
  <si>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</si>
  <si>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</si>
  <si>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</si>
  <si>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</si>
  <si>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</si>
  <si>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</si>
  <si>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</si>
  <si>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</si>
  <si>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</si>
  <si>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</si>
  <si>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</si>
  <si>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</si>
  <si>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</si>
  <si>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</si>
  <si>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</si>
  <si>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</si>
  <si>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</si>
  <si>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</si>
  <si>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</si>
  <si>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</si>
  <si>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</si>
  <si>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</si>
  <si>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</si>
  <si>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</si>
  <si>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</si>
  <si>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</si>
  <si>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</si>
  <si>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</si>
  <si>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</si>
  <si>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</si>
  <si>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</si>
  <si>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</si>
  <si>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</si>
  <si>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</si>
  <si>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</si>
  <si>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</si>
  <si>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</si>
  <si>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</si>
  <si>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</si>
  <si>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</si>
  <si>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</si>
  <si>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</si>
  <si>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</si>
  <si>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</si>
  <si>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</si>
  <si>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</si>
  <si>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</si>
  <si>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</si>
  <si>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</si>
  <si>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</si>
  <si>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</si>
  <si>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</si>
  <si>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</si>
  <si>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</si>
  <si>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</si>
  <si>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</si>
  <si>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</si>
  <si>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</si>
  <si>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</si>
  <si>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</si>
  <si>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</si>
  <si>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</si>
  <si>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</si>
  <si>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</si>
  <si>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</si>
  <si>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</si>
  <si>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</si>
  <si>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</si>
  <si>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</si>
  <si>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</si>
  <si>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</si>
  <si>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</si>
  <si>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</si>
  <si>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</si>
  <si>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</si>
  <si>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</si>
  <si>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</si>
  <si>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</si>
  <si>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</si>
  <si>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</si>
  <si>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</si>
  <si>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</si>
  <si>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</si>
  <si>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</si>
  <si>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</si>
  <si>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</si>
  <si>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</si>
  <si>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</si>
  <si>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</si>
  <si>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</si>
  <si>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</si>
  <si>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</si>
  <si>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</si>
  <si>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</si>
  <si>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</si>
  <si>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</si>
  <si>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</si>
  <si>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</si>
  <si>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</si>
  <si>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</si>
  <si>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</si>
  <si>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</si>
  <si>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</si>
  <si>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</si>
  <si>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</si>
  <si>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</si>
  <si>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</si>
  <si>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</si>
  <si>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</si>
  <si>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</si>
  <si>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</si>
  <si>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</si>
  <si>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</si>
  <si>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</si>
  <si>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</si>
  <si>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</si>
  <si>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</si>
  <si>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</si>
  <si>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</si>
  <si>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</si>
  <si>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</si>
  <si>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</si>
  <si>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</si>
  <si>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</si>
  <si>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</si>
  <si>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</si>
  <si>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</si>
  <si>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</si>
  <si>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</si>
  <si>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</si>
  <si>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</si>
  <si>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</si>
  <si>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</si>
  <si>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</si>
  <si>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</si>
  <si>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</si>
  <si>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</si>
  <si>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</si>
  <si>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</si>
  <si>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</si>
  <si>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</si>
  <si>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</si>
  <si>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</si>
  <si>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</si>
  <si>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</si>
  <si>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</si>
  <si>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</si>
  <si>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</si>
  <si>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</si>
  <si>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</si>
  <si>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</si>
  <si>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</si>
  <si>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</si>
  <si>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</si>
  <si>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</si>
  <si>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</si>
  <si>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</si>
  <si>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</si>
  <si>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</si>
  <si>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</si>
  <si>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</si>
  <si>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</si>
  <si>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</si>
  <si>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</si>
  <si>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</si>
  <si>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</si>
  <si>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</si>
  <si>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</si>
  <si>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</si>
  <si>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</si>
  <si>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</si>
  <si>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</si>
  <si>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</si>
  <si>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</si>
  <si>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</si>
  <si>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</si>
  <si>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</si>
  <si>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</si>
  <si>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</si>
  <si>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</si>
  <si>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</si>
  <si>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</si>
  <si>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</si>
  <si>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</si>
  <si>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</si>
  <si>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</si>
  <si>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</si>
  <si>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</si>
  <si>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</si>
  <si>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</si>
  <si>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</si>
  <si>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</si>
  <si>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</si>
  <si>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</si>
  <si>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</si>
  <si>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</si>
  <si>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</si>
  <si>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</si>
  <si>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</si>
  <si>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</si>
  <si>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</si>
  <si>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</si>
  <si>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</si>
  <si>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</si>
  <si>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</si>
  <si>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</si>
  <si>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</si>
  <si>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</si>
  <si>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</si>
  <si>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</si>
  <si>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</si>
  <si>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</si>
  <si>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</si>
  <si>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</si>
  <si>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</si>
  <si>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</si>
  <si>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</si>
  <si>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</si>
  <si>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</si>
  <si>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</si>
  <si>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</si>
  <si>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</si>
  <si>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</si>
  <si>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</si>
  <si>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</si>
  <si>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</si>
  <si>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</si>
  <si>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</si>
  <si>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</si>
  <si>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</si>
  <si>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</si>
  <si>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</si>
  <si>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</si>
  <si>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</si>
  <si>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</si>
  <si>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</si>
  <si>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</si>
  <si>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</si>
  <si>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</si>
  <si>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</si>
  <si>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</si>
  <si>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</si>
  <si>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</si>
  <si>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</si>
  <si>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</si>
  <si>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</si>
  <si>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</si>
  <si>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</si>
  <si>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</si>
  <si>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</si>
  <si>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</si>
  <si>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</si>
  <si>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</si>
  <si>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</si>
  <si>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</si>
  <si>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</si>
  <si>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</si>
  <si>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</si>
  <si>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</si>
  <si>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</si>
  <si>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</si>
  <si>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</si>
  <si>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</si>
  <si>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</si>
  <si>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</si>
  <si>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</si>
  <si>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</si>
  <si>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</si>
  <si>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</si>
  <si>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</si>
  <si>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</si>
  <si>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</si>
  <si>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</si>
  <si>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</si>
  <si>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</si>
  <si>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</si>
  <si>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</si>
  <si>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</si>
  <si>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</si>
  <si>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</si>
  <si>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</si>
  <si>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</si>
  <si>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</si>
  <si>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</si>
  <si>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</si>
  <si>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</si>
  <si>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</si>
  <si>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</si>
  <si>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</si>
  <si>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</si>
  <si>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</si>
  <si>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</si>
  <si>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</si>
  <si>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</si>
  <si>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</si>
  <si>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</si>
  <si>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</si>
  <si>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</si>
  <si>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</si>
  <si>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</si>
  <si>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</si>
  <si>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</si>
  <si>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</si>
  <si>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</si>
  <si>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</si>
  <si>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</si>
  <si>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</si>
  <si>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</si>
  <si>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</si>
  <si>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</si>
  <si>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</si>
  <si>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</si>
  <si>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</si>
  <si>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</si>
  <si>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</si>
  <si>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</si>
  <si>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</si>
  <si>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</si>
  <si>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</si>
  <si>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</si>
  <si>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</si>
  <si>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</si>
  <si>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</si>
  <si>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</si>
  <si>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</si>
  <si>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</si>
  <si>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</si>
  <si>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</si>
  <si>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</si>
  <si>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</si>
  <si>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</si>
  <si>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</si>
  <si>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</si>
  <si>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</si>
  <si>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</si>
  <si>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</si>
  <si>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</si>
  <si>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</si>
  <si>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</si>
  <si>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</si>
  <si>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</si>
  <si>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</si>
  <si>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</si>
  <si>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</si>
  <si>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</si>
  <si>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</si>
  <si>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</si>
  <si>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</si>
  <si>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</si>
  <si>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</si>
  <si>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</si>
  <si>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</si>
  <si>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</si>
  <si>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</si>
  <si>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</si>
  <si>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</si>
  <si>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</si>
  <si>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</si>
  <si>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</si>
  <si>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</si>
  <si>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</si>
  <si>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</si>
  <si>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</si>
  <si>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</si>
  <si>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</si>
  <si>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</si>
  <si>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</si>
  <si>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</si>
  <si>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</si>
  <si>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</si>
  <si>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</si>
  <si>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</si>
  <si>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</si>
  <si>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</si>
  <si>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</si>
  <si>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</si>
  <si>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</si>
  <si>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</si>
  <si>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</si>
  <si>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</si>
  <si>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</si>
  <si>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</si>
  <si>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</si>
  <si>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</si>
  <si>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</si>
  <si>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</si>
  <si>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</si>
  <si>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</si>
  <si>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</si>
  <si>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</si>
  <si>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</si>
  <si>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</si>
  <si>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</si>
  <si>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</si>
  <si>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</si>
  <si>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</si>
  <si>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</si>
  <si>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</si>
  <si>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</si>
  <si>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</si>
  <si>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</si>
  <si>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</si>
  <si>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</si>
  <si>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</si>
  <si>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</si>
  <si>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</si>
  <si>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</si>
  <si>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</si>
  <si>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</si>
  <si>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</si>
  <si>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</si>
  <si>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</si>
  <si>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</si>
  <si>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</si>
  <si>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</si>
  <si>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</si>
  <si>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</si>
  <si>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</si>
  <si>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</si>
  <si>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</si>
  <si>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</si>
  <si>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</si>
  <si>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</si>
  <si>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</si>
  <si>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</si>
  <si>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</si>
  <si>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</si>
  <si>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</si>
  <si>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</si>
  <si>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</si>
  <si>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</si>
  <si>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</si>
  <si>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</si>
  <si>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</si>
  <si>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</si>
  <si>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</si>
  <si>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</si>
  <si>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</si>
  <si>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</si>
  <si>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</si>
  <si>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</si>
  <si>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</si>
  <si>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</si>
  <si>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</si>
  <si>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</si>
  <si>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</si>
  <si>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</si>
  <si>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</si>
  <si>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</si>
  <si>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</si>
  <si>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</si>
  <si>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</si>
  <si>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</si>
  <si>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</si>
  <si>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</si>
  <si>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</si>
  <si>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</si>
  <si>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</si>
  <si>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</si>
  <si>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</si>
  <si>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</si>
  <si>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</si>
  <si>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</si>
  <si>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</si>
  <si>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</si>
  <si>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</si>
  <si>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</si>
  <si>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</si>
  <si>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</si>
  <si>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</si>
  <si>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</si>
  <si>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</si>
  <si>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</si>
  <si>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</si>
  <si>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</si>
  <si>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</si>
  <si>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</si>
  <si>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</si>
  <si>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</si>
  <si>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</si>
  <si>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</si>
  <si>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</si>
  <si>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</si>
  <si>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</si>
  <si>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</si>
  <si>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</si>
  <si>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</si>
  <si>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</si>
  <si>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</si>
  <si>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</si>
  <si>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</si>
  <si>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</si>
  <si>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</si>
  <si>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</si>
  <si>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</si>
  <si>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</si>
  <si>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</si>
  <si>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</si>
  <si>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</si>
  <si>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</si>
  <si>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</si>
  <si>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</si>
  <si>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</si>
  <si>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</si>
  <si>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</si>
  <si>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</si>
  <si>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</si>
  <si>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</si>
  <si>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</si>
  <si>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</si>
  <si>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</si>
  <si>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</si>
  <si>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</si>
  <si>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</si>
  <si>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</si>
  <si>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</si>
  <si>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</si>
  <si>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</si>
  <si>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</si>
  <si>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</si>
  <si>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</si>
  <si>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</si>
  <si>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</si>
  <si>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</si>
  <si>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</si>
  <si>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</si>
  <si>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</si>
  <si>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</si>
  <si>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</si>
  <si>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</si>
  <si>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</si>
  <si>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</si>
  <si>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</si>
  <si>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</si>
  <si>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</si>
  <si>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</si>
  <si>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</si>
  <si>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</si>
  <si>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</si>
  <si>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</si>
  <si>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</si>
  <si>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</si>
  <si>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</si>
  <si>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</si>
  <si>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</si>
  <si>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</si>
  <si>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</si>
  <si>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</si>
  <si>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</si>
  <si>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</si>
  <si>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</si>
  <si>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</si>
  <si>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</si>
  <si>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</si>
  <si>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</si>
  <si>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</si>
  <si>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</si>
  <si>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</si>
  <si>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</si>
  <si>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</si>
  <si>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</si>
  <si>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</si>
  <si>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</si>
  <si>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</si>
  <si>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</si>
  <si>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</si>
  <si>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</si>
  <si>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</si>
  <si>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</si>
  <si>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</si>
  <si>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</si>
  <si>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</si>
  <si>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</si>
  <si>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</si>
  <si>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</si>
  <si>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</si>
  <si>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</si>
  <si>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</si>
  <si>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</si>
  <si>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</si>
  <si>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</si>
  <si>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</si>
  <si>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</si>
  <si>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</si>
  <si>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</si>
  <si>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</si>
  <si>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</si>
  <si>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</si>
  <si>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</si>
  <si>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</si>
  <si>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</si>
  <si>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</si>
  <si>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</si>
  <si>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</si>
  <si>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</si>
  <si>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</si>
  <si>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</si>
  <si>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</si>
  <si>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</si>
  <si>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</si>
  <si>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</si>
  <si>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</si>
  <si>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</si>
  <si>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</si>
  <si>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</si>
  <si>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</si>
  <si>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</si>
  <si>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</si>
  <si>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</si>
  <si>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</si>
  <si>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</si>
  <si>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</si>
  <si>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</si>
  <si>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</si>
  <si>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</si>
  <si>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</si>
  <si>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</si>
  <si>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</si>
  <si>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</si>
  <si>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</si>
  <si>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</si>
  <si>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</si>
  <si>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</si>
  <si>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</si>
  <si>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</si>
  <si>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</si>
  <si>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</si>
  <si>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</si>
  <si>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</si>
  <si>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</si>
  <si>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</si>
  <si>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</si>
  <si>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</si>
  <si>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</si>
  <si>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</si>
  <si>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</si>
  <si>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</si>
  <si>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</si>
  <si>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</si>
  <si>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</si>
  <si>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</si>
  <si>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</si>
  <si>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</si>
  <si>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</si>
  <si>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</si>
  <si>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</si>
  <si>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</si>
  <si>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</si>
  <si>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</si>
  <si>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</si>
  <si>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</si>
  <si>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</si>
  <si>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</si>
  <si>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</si>
  <si>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</si>
  <si>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</si>
  <si>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</si>
  <si>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</si>
  <si>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</si>
  <si>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</si>
  <si>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</si>
  <si>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</si>
  <si>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</si>
  <si>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</si>
  <si>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</si>
  <si>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</si>
  <si>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</si>
  <si>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</si>
  <si>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</si>
  <si>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</si>
  <si>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</si>
  <si>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</si>
  <si>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</si>
  <si>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</si>
  <si>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</si>
  <si>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</si>
  <si>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</si>
  <si>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</si>
  <si>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</si>
  <si>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</si>
  <si>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</si>
  <si>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</si>
  <si>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</si>
  <si>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</si>
  <si>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</si>
  <si>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</si>
  <si>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</si>
  <si>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</si>
  <si>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</si>
  <si>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</si>
  <si>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</si>
  <si>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</si>
  <si>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</si>
  <si>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</si>
  <si>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</si>
  <si>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</si>
  <si>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</si>
  <si>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</si>
  <si>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</si>
  <si>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</si>
  <si>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</si>
  <si>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</si>
  <si>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</si>
  <si>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</si>
  <si>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</si>
  <si>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</si>
  <si>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</si>
  <si>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</si>
  <si>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</si>
  <si>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</si>
  <si>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</si>
  <si>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</si>
  <si>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</si>
  <si>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</si>
  <si>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</si>
  <si>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</si>
  <si>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</si>
  <si>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</si>
  <si>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</si>
  <si>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</si>
  <si>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</si>
  <si>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</si>
  <si>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</si>
  <si>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</si>
  <si>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</si>
  <si>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</si>
  <si>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</si>
  <si>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</si>
  <si>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</si>
  <si>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</si>
  <si>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</si>
  <si>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</si>
  <si>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</si>
  <si>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</si>
  <si>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</si>
  <si>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</si>
  <si>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</si>
  <si>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</si>
  <si>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</si>
  <si>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</si>
  <si>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</si>
  <si>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</si>
  <si>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</si>
  <si>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</si>
  <si>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</si>
  <si>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</si>
  <si>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</si>
  <si>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</si>
  <si>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</si>
  <si>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</si>
  <si>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</si>
  <si>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</si>
  <si>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</si>
  <si>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</si>
  <si>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</si>
  <si>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</si>
  <si>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</si>
  <si>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</si>
  <si>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</si>
  <si>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</si>
  <si>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</si>
  <si>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</si>
  <si>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</si>
  <si>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</si>
  <si>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</si>
  <si>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</si>
  <si>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</si>
  <si>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</si>
  <si>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</si>
  <si>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</si>
  <si>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</si>
  <si>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</si>
  <si>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</si>
  <si>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</si>
  <si>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</si>
  <si>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</si>
  <si>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</si>
  <si>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</si>
  <si>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</si>
  <si>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</si>
  <si>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</si>
  <si>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</si>
  <si>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</si>
  <si>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</si>
  <si>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</si>
  <si>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</si>
  <si>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</si>
  <si>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</si>
  <si>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</si>
  <si>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</si>
  <si>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</si>
  <si>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</si>
  <si>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</si>
  <si>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</si>
  <si>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</si>
  <si>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</si>
  <si>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</si>
  <si>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</si>
  <si>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</si>
  <si>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</si>
  <si>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</si>
  <si>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</si>
  <si>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</si>
  <si>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</si>
  <si>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</si>
  <si>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</si>
  <si>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</si>
  <si>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</si>
  <si>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</si>
  <si>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</si>
  <si>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</si>
  <si>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</si>
  <si>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</si>
  <si>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</si>
  <si>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</si>
  <si>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</si>
  <si>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</si>
  <si>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</si>
  <si>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</si>
  <si>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</si>
  <si>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</si>
  <si>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</si>
  <si>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</si>
  <si>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</si>
  <si>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</si>
  <si>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</si>
  <si>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</si>
  <si>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</si>
  <si>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</si>
  <si>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</si>
  <si>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</si>
  <si>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</si>
  <si>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</si>
  <si>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</si>
  <si>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</si>
  <si>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</si>
  <si>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</si>
  <si>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</si>
  <si>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</si>
  <si>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</si>
  <si>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</si>
  <si>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</si>
  <si>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</si>
  <si>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</si>
  <si>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</si>
  <si>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</si>
  <si>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</si>
  <si>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</si>
  <si>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</si>
  <si>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</si>
  <si>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</si>
  <si>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</si>
  <si>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</si>
  <si>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</si>
  <si>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</si>
  <si>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</si>
  <si>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</si>
  <si>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</si>
  <si>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</si>
  <si>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</si>
  <si>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</si>
  <si>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</si>
  <si>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</si>
  <si>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</si>
  <si>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</si>
  <si>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</si>
  <si>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</si>
  <si>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</si>
  <si>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</si>
  <si>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</si>
  <si>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</si>
  <si>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</si>
  <si>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</si>
  <si>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</si>
  <si>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</si>
  <si>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</si>
  <si>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</si>
  <si>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</si>
  <si>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</si>
  <si>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</si>
  <si>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</si>
  <si>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</si>
  <si>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</si>
  <si>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</si>
  <si>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</si>
  <si>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</si>
  <si>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</si>
  <si>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</si>
  <si>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</si>
  <si>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</si>
  <si>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</si>
  <si>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</si>
  <si>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</si>
  <si>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</si>
  <si>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</si>
  <si>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</si>
  <si>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</si>
  <si>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</si>
  <si>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</si>
  <si>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</si>
  <si>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</si>
  <si>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</si>
  <si>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</si>
  <si>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</si>
  <si>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</si>
  <si>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</si>
  <si>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</si>
  <si>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</si>
  <si>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</si>
  <si>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</si>
  <si>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</si>
  <si>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</si>
  <si>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</si>
  <si>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</si>
  <si>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</si>
  <si>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</si>
  <si>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</si>
  <si>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</si>
  <si>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</si>
  <si>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</si>
  <si>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</si>
  <si>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</si>
  <si>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</si>
  <si>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</si>
  <si>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</si>
  <si>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</si>
  <si>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</si>
  <si>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</si>
  <si>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</si>
  <si>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</si>
  <si>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</si>
  <si>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</si>
  <si>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</si>
  <si>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</si>
  <si>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</si>
  <si>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</si>
  <si>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</si>
  <si>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</si>
  <si>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</si>
  <si>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</si>
  <si>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</si>
  <si>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</si>
  <si>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</si>
  <si>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</si>
  <si>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</si>
  <si>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</si>
  <si>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</si>
  <si>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</si>
  <si>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</si>
  <si>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</si>
  <si>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</si>
  <si>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</si>
  <si>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</si>
  <si>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</si>
  <si>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</si>
  <si>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</si>
  <si>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</si>
  <si>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</si>
  <si>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</si>
  <si>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</si>
  <si>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</si>
  <si>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</si>
  <si>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</si>
  <si>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</si>
  <si>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</si>
  <si>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</si>
  <si>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</si>
  <si>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</si>
  <si>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</si>
  <si>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</si>
  <si>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</si>
  <si>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</si>
  <si>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</si>
  <si>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</si>
  <si>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</si>
  <si>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</si>
  <si>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</si>
  <si>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</si>
  <si>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</si>
  <si>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</si>
  <si>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</si>
  <si>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</si>
  <si>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</si>
  <si>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</si>
  <si>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</si>
  <si>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</si>
  <si>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</si>
  <si>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</si>
  <si>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</si>
  <si>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</si>
  <si>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</si>
  <si>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</si>
  <si>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</si>
  <si>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</si>
  <si>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</si>
  <si>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</si>
  <si>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</si>
  <si>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</si>
  <si>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</si>
  <si>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</si>
  <si>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</si>
  <si>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</si>
  <si>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</si>
  <si>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</si>
  <si>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</si>
  <si>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</si>
  <si>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</si>
  <si>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</si>
  <si>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</si>
  <si>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</si>
  <si>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</si>
  <si>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</si>
  <si>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</si>
  <si>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</si>
  <si>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</si>
  <si>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</si>
  <si>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</si>
  <si>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</si>
  <si>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</si>
  <si>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</si>
  <si>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</si>
  <si>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</si>
  <si>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</si>
  <si>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</si>
  <si>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</si>
  <si>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</si>
  <si>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</si>
  <si>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</si>
  <si>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</si>
  <si>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</si>
  <si>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</si>
  <si>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</si>
  <si>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</si>
  <si>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</si>
  <si>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</si>
  <si>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</si>
  <si>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</si>
  <si>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</si>
  <si>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</si>
  <si>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</si>
  <si>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</si>
  <si>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</si>
  <si>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</si>
  <si>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</si>
  <si>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</si>
  <si>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</si>
  <si>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</si>
  <si>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</si>
  <si>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</si>
  <si>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</si>
  <si>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</si>
  <si>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</si>
  <si>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</si>
  <si>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</si>
  <si>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</si>
  <si>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</si>
  <si>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</si>
  <si>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</si>
  <si>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</si>
  <si>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</si>
  <si>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</si>
  <si>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</si>
  <si>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</si>
  <si>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</si>
  <si>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</si>
  <si>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</si>
  <si>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</si>
  <si>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</si>
  <si>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</si>
  <si>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</si>
  <si>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</si>
  <si>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</si>
  <si>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</si>
  <si>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</si>
  <si>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</si>
  <si>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</si>
  <si>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</si>
  <si>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</si>
  <si>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</si>
  <si>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</si>
  <si>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</si>
  <si>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</si>
  <si>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</si>
  <si>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</si>
  <si>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</si>
  <si>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</si>
  <si>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</si>
  <si>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</si>
  <si>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</si>
  <si>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</si>
  <si>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</si>
  <si>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</si>
  <si>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</si>
  <si>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</si>
  <si>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</si>
  <si>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</si>
  <si>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</si>
  <si>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</si>
  <si>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</si>
  <si>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</si>
  <si>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</si>
  <si>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</si>
  <si>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</si>
  <si>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</si>
  <si>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</si>
  <si>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</si>
  <si>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</si>
  <si>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</si>
  <si>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</si>
  <si>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</si>
  <si>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</si>
  <si>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</si>
  <si>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</si>
  <si>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</si>
  <si>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</si>
  <si>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</si>
  <si>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</si>
  <si>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</si>
  <si>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</si>
  <si>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</si>
  <si>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</si>
  <si>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</si>
  <si>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</si>
  <si>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</si>
  <si>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</si>
  <si>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</si>
  <si>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</si>
  <si>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</si>
  <si>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</si>
  <si>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</si>
  <si>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</si>
  <si>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</si>
  <si>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</si>
  <si>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</si>
  <si>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</si>
  <si>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</si>
  <si>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</si>
  <si>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</si>
  <si>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</si>
  <si>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</si>
  <si>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</si>
  <si>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</si>
  <si>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</si>
  <si>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</si>
  <si>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</si>
  <si>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</si>
  <si>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</si>
  <si>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</si>
  <si>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</si>
  <si>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</si>
  <si>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</si>
  <si>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</si>
  <si>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</si>
  <si>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</si>
  <si>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</si>
  <si>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</si>
  <si>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</si>
  <si>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</si>
  <si>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</si>
  <si>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</si>
  <si>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</si>
  <si>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</si>
  <si>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</si>
  <si>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</si>
  <si>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</si>
  <si>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</si>
  <si>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</si>
  <si>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</si>
  <si>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</si>
  <si>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</si>
  <si>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</si>
  <si>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</si>
  <si>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</si>
  <si>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</si>
  <si>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</si>
  <si>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</si>
  <si>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</si>
  <si>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</si>
  <si>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</si>
  <si>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</si>
  <si>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</si>
  <si>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</si>
  <si>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</si>
  <si>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</si>
  <si>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</si>
  <si>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</si>
  <si>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</si>
  <si>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</si>
  <si>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</si>
  <si>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</si>
  <si>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</si>
  <si>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</si>
  <si>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</si>
  <si>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</si>
  <si>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</si>
  <si>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</si>
  <si>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</si>
  <si>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</si>
  <si>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</si>
  <si>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</si>
  <si>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</si>
  <si>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</si>
  <si>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</si>
  <si>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</si>
  <si>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</si>
  <si>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</si>
  <si>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</si>
  <si>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</si>
  <si>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</si>
  <si>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</si>
  <si>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</si>
  <si>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</si>
  <si>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</si>
  <si>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</si>
  <si>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</si>
  <si>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</si>
  <si>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</si>
  <si>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</si>
  <si>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</si>
  <si>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</si>
  <si>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</si>
  <si>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</si>
  <si>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</si>
  <si>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</si>
  <si>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</si>
  <si>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</si>
  <si>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</si>
  <si>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</si>
  <si>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</si>
  <si>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</si>
  <si>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</si>
  <si>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</si>
  <si>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</si>
  <si>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</si>
  <si>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</si>
  <si>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</si>
  <si>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</si>
  <si>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</si>
  <si>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</si>
  <si>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</si>
  <si>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</si>
  <si>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</si>
  <si>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</si>
  <si>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</si>
  <si>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</si>
  <si>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</si>
  <si>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</si>
  <si>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</si>
  <si>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</si>
  <si>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</si>
  <si>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</si>
  <si>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</si>
  <si>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</si>
  <si>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</si>
  <si>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</si>
  <si>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</si>
  <si>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</si>
  <si>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</si>
  <si>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</si>
  <si>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</si>
  <si>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</si>
  <si>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</si>
  <si>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</si>
  <si>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</si>
  <si>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</si>
  <si>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</si>
  <si>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</si>
  <si>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</si>
  <si>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</si>
  <si>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</si>
  <si>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</si>
  <si>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</si>
  <si>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</si>
  <si>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</si>
  <si>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</si>
  <si>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</si>
  <si>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</si>
  <si>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</si>
  <si>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</si>
  <si>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</si>
  <si>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</si>
  <si>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</si>
  <si>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</si>
  <si>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</si>
  <si>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</si>
  <si>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</si>
  <si>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</si>
  <si>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</si>
  <si>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</si>
  <si>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</si>
  <si>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</si>
  <si>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</si>
  <si>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</si>
  <si>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</si>
  <si>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</si>
  <si>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</si>
  <si>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</si>
  <si>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</si>
  <si>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</si>
  <si>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</si>
  <si>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</si>
  <si>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</si>
  <si>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</si>
  <si>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</si>
  <si>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</si>
  <si>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</si>
  <si>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</si>
  <si>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</si>
  <si>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</si>
  <si>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</si>
  <si>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</si>
  <si>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</si>
  <si>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</si>
  <si>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</si>
  <si>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</si>
  <si>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</si>
  <si>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</si>
  <si>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</si>
  <si>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</si>
  <si>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</si>
  <si>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</si>
  <si>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</si>
  <si>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</si>
  <si>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</si>
  <si>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</si>
  <si>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</si>
  <si>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</si>
  <si>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</si>
  <si>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</si>
  <si>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</si>
  <si>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</si>
  <si>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</si>
  <si>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</si>
  <si>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</si>
  <si>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</si>
  <si>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</si>
  <si>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</si>
  <si>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</si>
  <si>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</si>
  <si>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</si>
  <si>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</si>
  <si>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</si>
  <si>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</si>
  <si>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</si>
  <si>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</si>
  <si>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</si>
  <si>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</si>
  <si>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</si>
  <si>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</si>
  <si>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</si>
  <si>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</si>
  <si>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</si>
  <si>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</si>
  <si>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</si>
  <si>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</si>
  <si>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</si>
  <si>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</si>
  <si>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</si>
  <si>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</si>
  <si>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</si>
  <si>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</si>
  <si>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</si>
  <si>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</si>
  <si>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</si>
  <si>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</si>
  <si>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</si>
  <si>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</si>
  <si>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</si>
  <si>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</si>
  <si>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</si>
  <si>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</si>
  <si>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</si>
  <si>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</si>
  <si>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</si>
  <si>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</si>
  <si>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</si>
  <si>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</si>
  <si>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</si>
  <si>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</si>
  <si>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</si>
  <si>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</si>
  <si>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</si>
  <si>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</si>
  <si>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</si>
  <si>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</si>
  <si>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</si>
  <si>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</si>
  <si>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</si>
  <si>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</si>
  <si>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</si>
  <si>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</si>
  <si>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</si>
  <si>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</si>
  <si>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</si>
  <si>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</si>
  <si>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</si>
  <si>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</si>
  <si>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</si>
  <si>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</si>
  <si>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</si>
  <si>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</si>
  <si>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</si>
  <si>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</si>
  <si>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</si>
  <si>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</si>
  <si>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</si>
  <si>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</si>
  <si>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</si>
  <si>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</si>
  <si>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</si>
  <si>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</si>
  <si>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</si>
  <si>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</si>
  <si>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</si>
  <si>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</si>
  <si>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</si>
  <si>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</si>
  <si>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</si>
  <si>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</si>
  <si>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</si>
  <si>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</si>
  <si>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</si>
  <si>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</si>
  <si>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</si>
  <si>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</si>
  <si>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</si>
  <si>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</si>
  <si>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</si>
  <si>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</si>
  <si>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</si>
  <si>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</si>
  <si>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</si>
  <si>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</si>
  <si>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</si>
  <si>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</si>
  <si>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</si>
  <si>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</si>
  <si>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</si>
  <si>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</si>
  <si>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</si>
  <si>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</si>
  <si>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</si>
  <si>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</si>
  <si>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</si>
  <si>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</si>
  <si>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</si>
  <si>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</si>
  <si>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</si>
  <si>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</si>
  <si>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</si>
  <si>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</si>
  <si>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</si>
  <si>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</si>
  <si>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</si>
  <si>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</si>
  <si>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</si>
  <si>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</si>
  <si>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</si>
  <si>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</si>
  <si>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</si>
  <si>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</si>
  <si>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</si>
  <si>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</si>
  <si>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</si>
  <si>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</si>
  <si>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</si>
  <si>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</si>
  <si>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</si>
  <si>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</si>
  <si>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</si>
  <si>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</si>
  <si>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</si>
  <si>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</si>
  <si>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</si>
  <si>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</si>
  <si>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</si>
  <si>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</si>
  <si>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</si>
  <si>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</si>
  <si>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</si>
  <si>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</si>
  <si>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</si>
  <si>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</si>
  <si>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</si>
  <si>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</si>
  <si>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</si>
  <si>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</si>
  <si>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</si>
  <si>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</si>
  <si>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</si>
  <si>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</si>
  <si>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</si>
  <si>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</si>
  <si>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</si>
  <si>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</si>
  <si>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</si>
  <si>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</si>
  <si>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</si>
  <si>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</si>
  <si>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</si>
  <si>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</si>
  <si>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</si>
  <si>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</si>
  <si>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</si>
  <si>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</si>
  <si>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</si>
  <si>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</si>
  <si>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</si>
  <si>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</si>
  <si>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</si>
  <si>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</si>
  <si>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</si>
  <si>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</si>
  <si>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</si>
  <si>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</si>
  <si>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</si>
  <si>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</si>
  <si>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</si>
  <si>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</si>
  <si>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</si>
  <si>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</si>
  <si>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</si>
  <si>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</si>
  <si>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</si>
  <si>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</si>
  <si>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</si>
  <si>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</si>
  <si>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</si>
  <si>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</si>
  <si>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</si>
  <si>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</si>
  <si>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</si>
  <si>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</si>
  <si>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</si>
  <si>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</si>
  <si>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</si>
  <si>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</si>
  <si>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</si>
  <si>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</si>
  <si>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</si>
  <si>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</si>
  <si>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</si>
  <si>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</si>
  <si>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</si>
  <si>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</si>
  <si>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</si>
  <si>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</si>
  <si>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</si>
  <si>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</si>
  <si>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</si>
  <si>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</si>
  <si>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</si>
  <si>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</si>
  <si>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</si>
  <si>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</si>
  <si>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</si>
  <si>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</si>
  <si>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</si>
  <si>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</si>
  <si>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</si>
  <si>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</si>
  <si>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</si>
  <si>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</si>
  <si>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</si>
  <si>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</si>
  <si>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</si>
  <si>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</si>
  <si>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</si>
  <si>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</si>
  <si>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</si>
  <si>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</si>
  <si>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</si>
  <si>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</si>
  <si>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</si>
  <si>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</si>
  <si>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</si>
  <si>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</si>
  <si>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</si>
  <si>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</si>
  <si>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</si>
  <si>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</si>
  <si>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</si>
  <si>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</si>
  <si>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</si>
  <si>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</si>
  <si>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</si>
  <si>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</si>
  <si>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</si>
  <si>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</si>
  <si>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</si>
  <si>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</si>
  <si>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</si>
  <si>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</si>
  <si>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</si>
  <si>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</si>
  <si>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</si>
  <si>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</si>
  <si>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</si>
  <si>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</si>
  <si>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</si>
  <si>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</si>
  <si>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</si>
  <si>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</si>
  <si>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</si>
  <si>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</si>
  <si>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</si>
  <si>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</si>
  <si>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</si>
  <si>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</si>
  <si>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</si>
  <si>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</si>
  <si>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</si>
  <si>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</si>
  <si>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</si>
  <si>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</si>
  <si>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</si>
  <si>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</si>
  <si>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</si>
  <si>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</si>
  <si>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</si>
  <si>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</si>
  <si>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</si>
  <si>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</si>
  <si>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</si>
  <si>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</si>
  <si>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</si>
  <si>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</si>
  <si>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</si>
  <si>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</si>
  <si>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</si>
  <si>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</si>
  <si>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</si>
  <si>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</si>
  <si>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</si>
  <si>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</si>
  <si>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</si>
  <si>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</si>
  <si>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</si>
  <si>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</si>
  <si>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</si>
  <si>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</si>
  <si>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</si>
  <si>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</si>
  <si>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</si>
  <si>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</si>
  <si>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</si>
  <si>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</si>
  <si>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</si>
  <si>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</si>
  <si>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</si>
  <si>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</si>
  <si>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</si>
  <si>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</si>
  <si>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</si>
  <si>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</si>
  <si>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</si>
  <si>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</si>
  <si>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</si>
  <si>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</si>
  <si>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</si>
  <si>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</si>
  <si>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</si>
  <si>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</si>
  <si>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</si>
  <si>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</si>
  <si>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</si>
  <si>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</si>
  <si>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</si>
  <si>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</si>
  <si>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</si>
  <si>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</si>
  <si>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</si>
  <si>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</si>
  <si>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</si>
  <si>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</si>
  <si>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</si>
  <si>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</si>
  <si>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</si>
  <si>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</si>
  <si>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</si>
  <si>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</si>
  <si>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</si>
  <si>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</si>
  <si>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</si>
  <si>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</si>
  <si>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</si>
  <si>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</si>
  <si>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</si>
  <si>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</si>
  <si>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</si>
  <si>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</si>
  <si>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</si>
  <si>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</si>
  <si>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</si>
  <si>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</si>
  <si>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</si>
  <si>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</si>
  <si>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</si>
  <si>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</si>
  <si>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</si>
  <si>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</si>
  <si>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</si>
  <si>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</si>
  <si>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</si>
  <si>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</si>
  <si>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</si>
  <si>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</si>
  <si>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</si>
  <si>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</si>
  <si>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</si>
  <si>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</si>
  <si>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</si>
  <si>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</si>
  <si>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</si>
  <si>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</si>
  <si>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</si>
  <si>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</si>
  <si>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</si>
  <si>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</si>
  <si>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</si>
  <si>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</si>
  <si>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</si>
  <si>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</si>
  <si>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</si>
  <si>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</si>
  <si>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</si>
  <si>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</si>
  <si>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</si>
  <si>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</si>
  <si>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</si>
  <si>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</si>
  <si>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</si>
  <si>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</si>
  <si>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</si>
  <si>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</si>
  <si>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</si>
  <si>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</si>
  <si>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</si>
  <si>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</si>
  <si>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</si>
  <si>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</si>
  <si>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</si>
  <si>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</si>
  <si>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</si>
  <si>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</si>
  <si>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</si>
  <si>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</si>
  <si>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</si>
  <si>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</si>
  <si>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</si>
  <si>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</si>
  <si>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</si>
  <si>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</si>
  <si>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</si>
  <si>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</si>
  <si>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</si>
  <si>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</si>
  <si>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</si>
  <si>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</si>
  <si>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</si>
  <si>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</si>
  <si>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</si>
  <si>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</si>
  <si>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</si>
  <si>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</si>
  <si>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</si>
  <si>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</si>
  <si>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</si>
  <si>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</si>
  <si>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</si>
  <si>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</si>
  <si>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</si>
  <si>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</si>
  <si>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</si>
  <si>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</si>
  <si>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</si>
  <si>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</si>
  <si>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</si>
  <si>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</si>
  <si>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</si>
  <si>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</si>
  <si>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</si>
  <si>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</si>
  <si>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</si>
  <si>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</si>
  <si>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</si>
  <si>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</si>
  <si>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</si>
  <si>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</si>
  <si>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</si>
  <si>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</si>
  <si>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</si>
  <si>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</si>
  <si>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</si>
  <si>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</si>
  <si>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</si>
  <si>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</si>
  <si>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</si>
  <si>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</si>
  <si>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</si>
  <si>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</si>
  <si>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</si>
  <si>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</si>
  <si>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</si>
  <si>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</si>
  <si>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</si>
  <si>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</si>
  <si>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</si>
  <si>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</si>
  <si>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</si>
  <si>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</si>
  <si>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</si>
  <si>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</si>
  <si>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</si>
  <si>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</si>
  <si>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</si>
  <si>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</si>
  <si>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</si>
  <si>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</si>
  <si>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</si>
  <si>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</si>
  <si>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</si>
  <si>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</si>
  <si>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</si>
  <si>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</si>
  <si>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</si>
  <si>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</si>
  <si>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</si>
  <si>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</si>
  <si>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</si>
  <si>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</si>
  <si>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</si>
  <si>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</si>
  <si>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</si>
  <si>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</si>
  <si>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</si>
  <si>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</si>
  <si>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</si>
  <si>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</si>
  <si>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</si>
  <si>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</si>
  <si>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</si>
  <si>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</si>
  <si>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</si>
  <si>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</si>
  <si>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</si>
  <si>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</si>
  <si>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</si>
  <si>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</si>
  <si>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</si>
  <si>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</si>
  <si>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</si>
  <si>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</si>
  <si>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</si>
  <si>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</si>
  <si>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</si>
  <si>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</si>
  <si>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</si>
  <si>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</si>
  <si>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</si>
  <si>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</si>
  <si>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</si>
  <si>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</si>
  <si>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</si>
  <si>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</si>
  <si>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</si>
  <si>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</si>
  <si>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</si>
  <si>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</si>
  <si>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</si>
  <si>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</si>
  <si>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</si>
  <si>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</si>
  <si>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</si>
  <si>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</si>
  <si>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</si>
  <si>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</si>
  <si>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</si>
  <si>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</si>
  <si>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</si>
  <si>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</si>
  <si>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</si>
  <si>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</si>
  <si>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</si>
  <si>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</si>
  <si>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</si>
  <si>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</si>
  <si>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</si>
  <si>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</si>
  <si>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</si>
  <si>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</si>
  <si>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</si>
  <si>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</si>
  <si>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</si>
  <si>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</si>
  <si>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</si>
  <si>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</si>
  <si>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</si>
  <si>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</si>
  <si>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</si>
  <si>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</si>
  <si>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</si>
  <si>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</si>
  <si>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</si>
  <si>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</si>
  <si>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</si>
  <si>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</si>
  <si>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</si>
  <si>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</si>
  <si>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</si>
  <si>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</si>
  <si>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</si>
  <si>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</si>
  <si>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</si>
  <si>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</si>
  <si>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</si>
  <si>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</si>
  <si>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</si>
  <si>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</si>
  <si>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</si>
  <si>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</si>
  <si>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</si>
  <si>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</si>
  <si>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</si>
  <si>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</si>
  <si>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</si>
  <si>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</si>
  <si>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</si>
  <si>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</si>
  <si>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</si>
  <si>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</si>
  <si>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</si>
  <si>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</si>
  <si>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</si>
  <si>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</si>
  <si>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</si>
  <si>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</si>
  <si>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</si>
  <si>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</si>
  <si>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</si>
  <si>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</si>
  <si>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</si>
  <si>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</si>
  <si>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</si>
  <si>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</si>
  <si>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</si>
  <si>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</si>
  <si>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</si>
  <si>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</si>
  <si>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</si>
  <si>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</si>
  <si>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</si>
  <si>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</si>
  <si>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</si>
  <si>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</si>
  <si>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</si>
  <si>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</si>
  <si>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</si>
  <si>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</si>
  <si>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</si>
  <si>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</si>
  <si>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</si>
  <si>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</si>
  <si>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</si>
  <si>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</si>
  <si>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</si>
  <si>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</si>
  <si>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</si>
  <si>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</si>
  <si>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</si>
  <si>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</si>
  <si>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</si>
  <si>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</si>
  <si>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</si>
  <si>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</si>
  <si>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</si>
  <si>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</si>
  <si>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</si>
  <si>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</si>
  <si>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</si>
  <si>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</si>
  <si>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</si>
  <si>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</si>
  <si>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</si>
  <si>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</si>
  <si>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</si>
  <si>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</si>
  <si>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</si>
  <si>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</si>
  <si>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</si>
  <si>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</si>
  <si>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</si>
  <si>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</si>
  <si>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</si>
  <si>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</si>
  <si>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</si>
  <si>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</si>
  <si>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</si>
  <si>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</si>
  <si>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</si>
  <si>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</si>
  <si>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</si>
  <si>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</si>
  <si>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</si>
  <si>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</si>
  <si>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</si>
  <si>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</si>
  <si>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</si>
  <si>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</si>
  <si>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</si>
  <si>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</si>
  <si>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</si>
  <si>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</si>
  <si>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</si>
  <si>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</si>
  <si>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</si>
  <si>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</si>
  <si>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</si>
  <si>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</si>
  <si>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</si>
  <si>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</si>
  <si>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</si>
  <si>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</si>
  <si>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</si>
  <si>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</si>
  <si>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</si>
  <si>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</si>
  <si>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</si>
  <si>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</si>
  <si>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</si>
  <si>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</si>
  <si>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</si>
  <si>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</si>
  <si>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</si>
  <si>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</si>
  <si>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</si>
  <si>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</si>
  <si>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</si>
  <si>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</si>
  <si>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</si>
  <si>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</si>
  <si>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</si>
  <si>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</si>
  <si>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</si>
  <si>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</si>
  <si>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</si>
  <si>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</si>
  <si>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</si>
  <si>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</si>
  <si>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</si>
  <si>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</si>
  <si>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</si>
  <si>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</si>
  <si>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</si>
  <si>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</si>
  <si>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</si>
  <si>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</si>
  <si>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</si>
  <si>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</si>
  <si>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</si>
  <si>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</si>
  <si>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</si>
  <si>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</si>
  <si>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</si>
  <si>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</si>
  <si>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</si>
  <si>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</si>
  <si>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</si>
  <si>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</si>
  <si>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</si>
  <si>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</si>
  <si>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</si>
  <si>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</si>
  <si>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</si>
  <si>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</si>
  <si>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</si>
  <si>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</si>
  <si>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</si>
  <si>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</si>
  <si>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</si>
  <si>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</si>
  <si>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</si>
  <si>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</si>
  <si>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</si>
  <si>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</si>
  <si>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</si>
  <si>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</si>
  <si>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</si>
  <si>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</si>
  <si>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</si>
  <si>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</si>
  <si>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</si>
  <si>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</si>
  <si>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</si>
  <si>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</si>
  <si>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</si>
  <si>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</si>
  <si>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</si>
  <si>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</si>
  <si>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</si>
  <si>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</si>
  <si>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</si>
  <si>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</si>
  <si>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</si>
  <si>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</si>
  <si>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</si>
  <si>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</si>
  <si>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</si>
  <si>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</si>
  <si>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</si>
  <si>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</si>
  <si>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</si>
  <si>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</si>
  <si>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</si>
  <si>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</si>
  <si>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</si>
  <si>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</si>
  <si>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</si>
  <si>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</si>
  <si>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</si>
  <si>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</si>
  <si>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</si>
  <si>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</si>
  <si>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</si>
  <si>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</si>
  <si>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</si>
  <si>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</si>
  <si>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</si>
  <si>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</si>
  <si>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</si>
  <si>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</si>
  <si>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</si>
  <si>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</si>
  <si>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</si>
  <si>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</si>
  <si>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</si>
  <si>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</si>
  <si>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</si>
  <si>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</si>
  <si>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</si>
  <si>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</si>
  <si>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</si>
  <si>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</si>
  <si>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</si>
  <si>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</si>
  <si>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</si>
  <si>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</si>
  <si>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</si>
  <si>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</si>
  <si>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</si>
  <si>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</si>
  <si>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</si>
  <si>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</si>
  <si>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</si>
  <si>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</si>
  <si>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</si>
  <si>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</si>
  <si>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</si>
  <si>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</si>
  <si>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</si>
  <si>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</si>
  <si>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</si>
  <si>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</si>
  <si>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</si>
  <si>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</si>
  <si>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</si>
  <si>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</si>
  <si>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</si>
  <si>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</si>
  <si>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</si>
  <si>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</si>
  <si>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</si>
  <si>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</si>
  <si>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</si>
  <si>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</si>
  <si>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</si>
  <si>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</si>
  <si>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</si>
  <si>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</si>
  <si>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</si>
  <si>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</si>
  <si>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</si>
  <si>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</si>
  <si>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</si>
  <si>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</si>
  <si>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</si>
  <si>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</si>
  <si>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</si>
  <si>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</si>
  <si>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</si>
  <si>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</si>
  <si>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</si>
  <si>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</si>
  <si>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</si>
  <si>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</si>
  <si>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</si>
  <si>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</si>
  <si>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</si>
  <si>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</si>
  <si>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</si>
  <si>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</si>
  <si>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</si>
  <si>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</si>
  <si>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</si>
  <si>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</si>
  <si>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</si>
  <si>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</si>
  <si>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</si>
  <si>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</si>
  <si>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</si>
  <si>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</si>
  <si>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</si>
  <si>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</si>
  <si>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</si>
  <si>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</si>
  <si>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</si>
  <si>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</si>
  <si>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</si>
  <si>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</si>
  <si>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</si>
  <si>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</si>
  <si>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</si>
  <si>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</si>
  <si>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</si>
  <si>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</si>
  <si>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</si>
  <si>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</si>
  <si>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</si>
  <si>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</si>
  <si>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</si>
  <si>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</si>
  <si>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</si>
  <si>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</si>
  <si>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</si>
  <si>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</si>
  <si>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</si>
  <si>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</si>
  <si>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</si>
  <si>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</si>
  <si>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</si>
  <si>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</si>
  <si>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</si>
  <si>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</si>
  <si>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</si>
  <si>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</si>
  <si>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</si>
  <si>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</si>
  <si>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</si>
  <si>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</si>
  <si>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</si>
  <si>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</si>
  <si>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</si>
  <si>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</si>
  <si>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</si>
  <si>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</si>
  <si>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</si>
  <si>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</si>
  <si>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</si>
  <si>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</si>
  <si>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</si>
  <si>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</si>
  <si>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</si>
  <si>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</si>
  <si>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</si>
  <si>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</si>
  <si>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</si>
  <si>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</si>
  <si>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</si>
  <si>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</si>
  <si>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</si>
  <si>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</si>
  <si>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</si>
  <si>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</si>
  <si>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</si>
  <si>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</si>
  <si>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</si>
  <si>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</si>
  <si>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</si>
  <si>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</si>
  <si>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</si>
  <si>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</si>
  <si>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</si>
  <si>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</si>
  <si>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</si>
  <si>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</si>
  <si>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</si>
  <si>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</si>
  <si>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</si>
  <si>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</si>
  <si>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</si>
  <si>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</si>
  <si>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</si>
  <si>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</si>
  <si>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</si>
  <si>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</si>
  <si>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</si>
  <si>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</si>
  <si>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</si>
  <si>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</si>
  <si>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</si>
  <si>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</si>
  <si>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</si>
  <si>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</si>
  <si>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</si>
  <si>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</si>
  <si>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</si>
  <si>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</si>
  <si>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</si>
  <si>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</si>
  <si>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</si>
  <si>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</si>
  <si>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</si>
  <si>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</si>
  <si>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</si>
  <si>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</si>
  <si>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</si>
  <si>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</si>
  <si>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</si>
  <si>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</si>
  <si>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</si>
  <si>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</si>
  <si>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</si>
  <si>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</si>
  <si>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</si>
  <si>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</si>
  <si>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</si>
  <si>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</si>
  <si>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</si>
  <si>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</si>
  <si>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</si>
  <si>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</si>
  <si>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</si>
  <si>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</si>
  <si>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</si>
  <si>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</si>
  <si>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</si>
  <si>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</si>
  <si>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</si>
  <si>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</si>
  <si>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</si>
  <si>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</si>
  <si>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</si>
  <si>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</si>
  <si>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</si>
  <si>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</si>
  <si>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</si>
  <si>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</si>
  <si>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</si>
  <si>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</si>
  <si>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</si>
  <si>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</si>
  <si>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</si>
  <si>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</si>
  <si>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</si>
  <si>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</si>
  <si>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</si>
  <si>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</si>
  <si>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</si>
  <si>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</si>
  <si>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</si>
  <si>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</si>
  <si>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</si>
  <si>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</si>
  <si>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</si>
  <si>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</si>
  <si>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</si>
  <si>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</si>
  <si>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</si>
  <si>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</si>
  <si>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</si>
  <si>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</si>
  <si>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</si>
  <si>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</si>
  <si>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</si>
  <si>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</si>
  <si>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</si>
  <si>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</si>
  <si>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</si>
  <si>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</si>
  <si>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</si>
  <si>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</si>
  <si>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</si>
  <si>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</si>
  <si>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</si>
  <si>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</si>
  <si>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</si>
  <si>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</si>
  <si>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</si>
  <si>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</si>
  <si>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</si>
  <si>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</si>
  <si>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</si>
  <si>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</si>
  <si>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</si>
  <si>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</si>
  <si>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</si>
  <si>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</si>
  <si>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</si>
  <si>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</si>
  <si>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</si>
  <si>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</si>
  <si>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</si>
  <si>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</si>
  <si>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</si>
  <si>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</si>
  <si>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</si>
  <si>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</si>
  <si>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</si>
  <si>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</si>
  <si>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</si>
  <si>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</si>
  <si>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</si>
  <si>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</si>
  <si>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</si>
  <si>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</si>
  <si>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</si>
  <si>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</si>
  <si>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</si>
  <si>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</si>
  <si>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</si>
  <si>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</si>
  <si>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</si>
  <si>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</si>
  <si>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</si>
  <si>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</si>
  <si>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</si>
  <si>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</si>
  <si>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</si>
  <si>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</si>
  <si>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</si>
  <si>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</si>
  <si>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</si>
  <si>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</si>
  <si>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</si>
  <si>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</si>
  <si>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</si>
  <si>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</si>
  <si>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</si>
  <si>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</si>
  <si>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</si>
  <si>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</si>
  <si>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</si>
  <si>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</si>
  <si>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</si>
  <si>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</si>
  <si>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</si>
  <si>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</si>
  <si>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</si>
  <si>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</si>
  <si>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</si>
  <si>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</si>
  <si>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</si>
  <si>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</si>
  <si>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</si>
  <si>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</si>
  <si>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</si>
  <si>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</si>
  <si>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</si>
  <si>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</si>
  <si>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</si>
  <si>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</si>
  <si>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</si>
  <si>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</si>
  <si>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</si>
  <si>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</si>
  <si>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</si>
  <si>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</si>
  <si>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</si>
  <si>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</si>
  <si>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</si>
  <si>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</si>
  <si>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</si>
  <si>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</si>
  <si>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</si>
  <si>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</si>
  <si>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</si>
  <si>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</si>
  <si>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</si>
  <si>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</si>
  <si>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</si>
  <si>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</si>
  <si>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</si>
  <si>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</si>
  <si>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</si>
  <si>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</si>
  <si>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</si>
  <si>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</si>
  <si>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</si>
  <si>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</si>
  <si>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</si>
  <si>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</si>
  <si>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</si>
  <si>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</si>
  <si>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</si>
  <si>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</si>
  <si>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</si>
  <si>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</si>
  <si>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</si>
  <si>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</si>
  <si>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</si>
  <si>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</si>
  <si>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</si>
  <si>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</si>
  <si>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</si>
  <si>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</si>
  <si>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</si>
  <si>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</si>
  <si>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</si>
  <si>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</si>
  <si>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</si>
  <si>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</si>
  <si>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</si>
  <si>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</si>
  <si>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</si>
  <si>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</si>
  <si>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</si>
  <si>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</si>
  <si>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</si>
  <si>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</si>
  <si>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</si>
  <si>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</si>
  <si>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</si>
  <si>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</si>
  <si>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</si>
  <si>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</si>
  <si>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</si>
  <si>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</si>
  <si>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</si>
  <si>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</si>
  <si>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</si>
  <si>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</si>
  <si>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</si>
  <si>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</si>
  <si>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</si>
  <si>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</si>
  <si>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</si>
  <si>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</si>
  <si>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</si>
  <si>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</si>
  <si>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</si>
  <si>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</si>
  <si>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</si>
  <si>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</si>
  <si>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</si>
  <si>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</si>
  <si>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</si>
  <si>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</si>
  <si>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</si>
  <si>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</si>
  <si>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</si>
  <si>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</si>
  <si>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</si>
  <si>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</si>
  <si>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</si>
  <si>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</si>
  <si>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</si>
  <si>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</si>
  <si>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</si>
  <si>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</si>
  <si>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</si>
  <si>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</si>
  <si>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</si>
  <si>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</si>
  <si>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</si>
  <si>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</si>
  <si>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</si>
  <si>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</si>
  <si>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</si>
  <si>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</si>
  <si>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</si>
  <si>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</si>
  <si>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</si>
  <si>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</si>
  <si>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</si>
  <si>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</si>
  <si>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</si>
  <si>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</si>
  <si>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</si>
  <si>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</si>
  <si>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</si>
  <si>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</si>
  <si>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</si>
  <si>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</si>
  <si>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</si>
  <si>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</si>
  <si>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</si>
  <si>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</si>
  <si>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</si>
  <si>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</si>
  <si>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</si>
  <si>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</si>
  <si>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</si>
  <si>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</si>
  <si>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</si>
  <si>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</si>
  <si>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</si>
  <si>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</si>
  <si>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</si>
  <si>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</si>
  <si>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</si>
  <si>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</si>
  <si>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</si>
  <si>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</si>
  <si>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</si>
  <si>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</si>
  <si>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</si>
  <si>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</si>
  <si>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</si>
  <si>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</si>
  <si>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</si>
  <si>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</si>
  <si>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</si>
  <si>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</si>
  <si>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</si>
  <si>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</si>
  <si>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</si>
  <si>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</si>
  <si>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</si>
  <si>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</si>
  <si>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</si>
  <si>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</si>
  <si>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</si>
  <si>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</si>
  <si>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</si>
  <si>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</si>
  <si>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</si>
  <si>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</si>
  <si>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</si>
  <si>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</si>
  <si>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</si>
  <si>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</si>
  <si>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</si>
  <si>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</si>
  <si>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</si>
  <si>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</si>
  <si>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</si>
  <si>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</si>
  <si>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</si>
  <si>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</si>
  <si>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</si>
  <si>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</si>
  <si>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</si>
  <si>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</si>
  <si>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</si>
  <si>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</si>
  <si>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</si>
  <si>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</si>
  <si>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</si>
  <si>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</si>
  <si>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</si>
  <si>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</si>
  <si>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</si>
  <si>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</si>
  <si>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</si>
  <si>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</si>
  <si>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</si>
  <si>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</si>
  <si>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</si>
  <si>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</si>
  <si>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</si>
  <si>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</si>
  <si>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</si>
  <si>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</si>
  <si>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</si>
  <si>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</si>
  <si>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</si>
  <si>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</si>
  <si>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</si>
  <si>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</si>
  <si>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</si>
  <si>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</si>
  <si>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</si>
  <si>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</si>
  <si>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</si>
  <si>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</si>
  <si>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</si>
  <si>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</si>
  <si>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</si>
  <si>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</si>
  <si>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</si>
  <si>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</si>
  <si>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</si>
  <si>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</si>
  <si>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</si>
  <si>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</si>
  <si>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</si>
  <si>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</si>
  <si>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</si>
  <si>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</si>
  <si>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</si>
  <si>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</si>
  <si>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</si>
  <si>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</si>
  <si>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</si>
  <si>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</si>
  <si>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</si>
  <si>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</si>
  <si>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</si>
  <si>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</si>
  <si>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</si>
  <si>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</si>
  <si>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</si>
  <si>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</si>
  <si>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</si>
  <si>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</si>
  <si>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</si>
  <si>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</si>
  <si>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</si>
  <si>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</si>
  <si>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</si>
  <si>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</si>
  <si>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</si>
  <si>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</si>
  <si>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</si>
  <si>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</si>
  <si>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</si>
  <si>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</si>
  <si>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</si>
  <si>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</si>
  <si>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</si>
  <si>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</si>
  <si>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</si>
  <si>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</si>
  <si>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</si>
  <si>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</si>
  <si>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</si>
  <si>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</si>
  <si>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</si>
  <si>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</si>
  <si>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</si>
  <si>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</si>
  <si>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</si>
  <si>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</si>
  <si>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</si>
  <si>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</si>
  <si>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</si>
  <si>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</si>
  <si>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</si>
  <si>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</si>
  <si>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</si>
  <si>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</si>
  <si>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</si>
  <si>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</si>
  <si>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</si>
  <si>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</si>
  <si>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</si>
  <si>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</si>
  <si>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</si>
  <si>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</si>
  <si>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</si>
  <si>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</si>
  <si>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</si>
  <si>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</si>
  <si>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</si>
  <si>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</si>
  <si>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</si>
  <si>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</si>
  <si>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</si>
  <si>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</si>
  <si>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</si>
  <si>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</si>
  <si>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</si>
  <si>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</si>
  <si>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</si>
  <si>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</si>
  <si>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</si>
  <si>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</si>
  <si>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</si>
  <si>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</si>
  <si>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</si>
  <si>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</si>
  <si>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</si>
  <si>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</si>
  <si>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</si>
  <si>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</si>
  <si>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</si>
  <si>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</si>
  <si>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</si>
  <si>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</si>
  <si>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</si>
  <si>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</si>
  <si>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</si>
  <si>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</si>
  <si>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</si>
  <si>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</si>
  <si>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</si>
  <si>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</si>
  <si>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</si>
  <si>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</si>
  <si>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</si>
  <si>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</si>
  <si>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</si>
  <si>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</si>
  <si>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</si>
  <si>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</si>
  <si>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</si>
  <si>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</si>
  <si>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</si>
  <si>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</si>
  <si>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</si>
  <si>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</si>
  <si>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</si>
  <si>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</si>
  <si>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</si>
  <si>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</si>
  <si>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</si>
  <si>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</si>
  <si>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</si>
  <si>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</si>
  <si>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</si>
  <si>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</si>
  <si>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</si>
  <si>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</si>
  <si>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</si>
  <si>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</si>
  <si>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</si>
  <si>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</si>
  <si>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</si>
  <si>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</si>
  <si>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</si>
  <si>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</si>
  <si>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</si>
  <si>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</si>
  <si>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</si>
  <si>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</si>
  <si>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</si>
  <si>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</si>
  <si>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</si>
  <si>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</si>
  <si>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</si>
  <si>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</si>
  <si>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</si>
  <si>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</si>
  <si>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</si>
  <si>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</si>
  <si>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</si>
  <si>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</si>
  <si>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</si>
  <si>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</si>
  <si>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</si>
  <si>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</si>
  <si>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</si>
  <si>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</si>
  <si>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</si>
  <si>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</si>
  <si>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</si>
  <si>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</si>
  <si>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</si>
  <si>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</si>
  <si>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</si>
  <si>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</si>
  <si>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</si>
  <si>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</si>
  <si>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</si>
  <si>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</si>
  <si>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</si>
  <si>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</si>
  <si>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</si>
  <si>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</si>
  <si>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</si>
  <si>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</si>
  <si>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</si>
  <si>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</si>
  <si>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</si>
  <si>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</si>
  <si>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</si>
  <si>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</si>
  <si>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</si>
  <si>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</si>
  <si>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</si>
  <si>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</si>
  <si>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</si>
  <si>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</si>
  <si>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</si>
  <si>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</si>
  <si>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</si>
  <si>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</si>
  <si>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</si>
  <si>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</si>
  <si>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</si>
  <si>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</si>
  <si>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</si>
  <si>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</si>
  <si>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</si>
  <si>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</si>
  <si>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</si>
  <si>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</si>
  <si>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</si>
  <si>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</si>
  <si>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</si>
  <si>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</si>
  <si>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</si>
  <si>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</si>
  <si>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</si>
  <si>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</si>
  <si>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</si>
  <si>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</si>
  <si>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</si>
  <si>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</si>
  <si>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</si>
  <si>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</si>
  <si>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</si>
  <si>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</si>
  <si>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</si>
  <si>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</si>
  <si>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</si>
  <si>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</si>
  <si>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</si>
  <si>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</si>
  <si>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</si>
  <si>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</si>
  <si>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</si>
  <si>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</si>
  <si>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</si>
  <si>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</si>
  <si>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</si>
  <si>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</si>
  <si>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</si>
  <si>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</si>
  <si>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</si>
  <si>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</si>
  <si>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</si>
  <si>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</si>
  <si>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</si>
  <si>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</si>
  <si>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</si>
  <si>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</si>
  <si>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</si>
  <si>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</si>
  <si>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</si>
  <si>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</si>
  <si>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</si>
  <si>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</si>
  <si>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</si>
  <si>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</si>
  <si>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</si>
  <si>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</si>
  <si>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</si>
  <si>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</si>
  <si>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</si>
  <si>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</si>
  <si>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</si>
  <si>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</si>
  <si>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</si>
  <si>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</si>
  <si>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</si>
  <si>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</si>
  <si>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</si>
  <si>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</si>
  <si>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</si>
  <si>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</si>
  <si>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</si>
  <si>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</si>
  <si>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</si>
  <si>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</si>
  <si>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</si>
  <si>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</si>
  <si>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</si>
  <si>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</si>
  <si>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</si>
  <si>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</si>
  <si>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</si>
  <si>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</si>
  <si>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</si>
  <si>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</si>
  <si>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</si>
  <si>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</si>
  <si>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</si>
  <si>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</si>
  <si>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</si>
  <si>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</si>
  <si>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</si>
  <si>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</si>
  <si>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</si>
  <si>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</si>
  <si>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</si>
  <si>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</si>
  <si>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</si>
  <si>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</si>
  <si>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</si>
  <si>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</si>
  <si>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</si>
  <si>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</si>
  <si>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</si>
  <si>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</si>
  <si>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</si>
  <si>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</si>
  <si>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</si>
  <si>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</si>
  <si>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</si>
  <si>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</si>
  <si>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</si>
  <si>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</si>
  <si>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</si>
  <si>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</si>
  <si>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</si>
  <si>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</si>
  <si>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</si>
  <si>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</si>
  <si>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</si>
  <si>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</si>
  <si>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</si>
  <si>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</si>
  <si>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</si>
  <si>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</si>
  <si>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</si>
  <si>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</si>
  <si>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</si>
  <si>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</si>
  <si>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</si>
  <si>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</si>
  <si>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</si>
  <si>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</si>
  <si>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</si>
  <si>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</si>
  <si>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</si>
  <si>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</si>
  <si>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</si>
  <si>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</si>
  <si>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</si>
  <si>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</si>
  <si>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</si>
  <si>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</si>
  <si>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</si>
  <si>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</si>
  <si>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</si>
  <si>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</si>
  <si>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</si>
  <si>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</si>
  <si>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</si>
  <si>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</si>
  <si>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</si>
  <si>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</si>
  <si>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</si>
  <si>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</si>
  <si>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</si>
  <si>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</si>
  <si>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</si>
  <si>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</si>
  <si>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</si>
  <si>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</si>
  <si>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</si>
  <si>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</si>
  <si>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</si>
  <si>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</si>
  <si>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</si>
  <si>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</si>
  <si>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</si>
  <si>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</si>
  <si>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</si>
  <si>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</si>
  <si>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</si>
  <si>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</si>
  <si>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</si>
  <si>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</si>
  <si>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</si>
  <si>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</si>
  <si>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</si>
  <si>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</si>
  <si>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</si>
  <si>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</si>
  <si>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</si>
  <si>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</si>
  <si>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</si>
  <si>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</si>
  <si>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</si>
  <si>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</si>
  <si>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</si>
  <si>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</si>
  <si>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</si>
  <si>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</si>
  <si>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</si>
  <si>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</si>
  <si>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</si>
  <si>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</si>
  <si>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</si>
  <si>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</si>
  <si>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</si>
  <si>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</si>
  <si>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</si>
  <si>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</si>
  <si>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</si>
  <si>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</si>
  <si>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</si>
  <si>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</si>
  <si>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</si>
  <si>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</si>
  <si>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</si>
  <si>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</si>
  <si>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</si>
  <si>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</si>
  <si>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</si>
  <si>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</si>
  <si>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</si>
  <si>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</si>
  <si>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</si>
  <si>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</si>
  <si>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</si>
  <si>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</si>
  <si>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</si>
  <si>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</si>
  <si>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</si>
  <si>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</si>
  <si>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</si>
  <si>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</si>
  <si>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</si>
  <si>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</si>
  <si>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</si>
  <si>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</si>
  <si>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</si>
  <si>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</si>
  <si>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</si>
  <si>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</si>
  <si>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</si>
  <si>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</si>
  <si>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</si>
  <si>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</si>
  <si>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</si>
  <si>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</si>
  <si>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</si>
  <si>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</si>
  <si>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</si>
  <si>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</si>
  <si>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</si>
  <si>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</si>
  <si>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</si>
  <si>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</si>
  <si>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</si>
  <si>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</si>
  <si>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</si>
  <si>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</si>
  <si>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</si>
  <si>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</si>
  <si>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</si>
  <si>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</si>
  <si>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</si>
  <si>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</si>
  <si>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</si>
  <si>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</si>
  <si>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</si>
  <si>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</si>
  <si>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</si>
  <si>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</si>
  <si>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</si>
  <si>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</si>
  <si>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</si>
  <si>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</si>
  <si>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</si>
  <si>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</si>
  <si>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</si>
  <si>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</si>
  <si>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</si>
  <si>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</si>
  <si>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</si>
  <si>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</si>
  <si>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</si>
  <si>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</si>
  <si>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</si>
  <si>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</si>
  <si>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</si>
  <si>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</si>
  <si>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</si>
  <si>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</si>
  <si>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</si>
  <si>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</si>
  <si>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</si>
  <si>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</si>
  <si>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</si>
  <si>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</si>
  <si>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</si>
  <si>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</si>
  <si>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</si>
  <si>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</si>
  <si>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</si>
  <si>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</si>
  <si>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</si>
  <si>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</si>
  <si>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</si>
  <si>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</si>
  <si>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</si>
  <si>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</si>
  <si>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</si>
  <si>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</si>
  <si>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</si>
  <si>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</si>
  <si>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</si>
  <si>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</si>
  <si>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</si>
  <si>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</si>
  <si>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</si>
  <si>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</si>
  <si>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</si>
  <si>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</si>
  <si>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</si>
  <si>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</si>
  <si>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</si>
  <si>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</si>
  <si>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</si>
  <si>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</si>
  <si>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</si>
  <si>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</si>
  <si>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</si>
  <si>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</si>
  <si>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</si>
  <si>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</si>
  <si>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</si>
  <si>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</si>
  <si>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</si>
  <si>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</si>
  <si>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</si>
  <si>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</si>
  <si>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</si>
  <si>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</si>
  <si>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</si>
  <si>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</si>
  <si>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</si>
  <si>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</si>
  <si>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</si>
  <si>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</si>
  <si>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</si>
  <si>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</si>
  <si>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</si>
  <si>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</si>
  <si>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</si>
  <si>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</si>
  <si>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</si>
  <si>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</si>
  <si>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</si>
  <si>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</si>
  <si>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</si>
  <si>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</si>
  <si>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</si>
  <si>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</si>
  <si>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</si>
  <si>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</si>
  <si>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</si>
  <si>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</si>
  <si>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</si>
  <si>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</si>
  <si>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</si>
  <si>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</si>
  <si>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</si>
  <si>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</si>
  <si>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</si>
  <si>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</si>
  <si>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</si>
  <si>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</si>
  <si>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</si>
  <si>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</si>
  <si>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</si>
  <si>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</si>
  <si>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</si>
  <si>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</si>
  <si>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</si>
  <si>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</si>
  <si>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</si>
  <si>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</si>
  <si>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</si>
  <si>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</si>
  <si>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</si>
  <si>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</si>
  <si>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</si>
  <si>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</si>
  <si>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</si>
  <si>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</si>
  <si>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</si>
  <si>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</si>
  <si>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</si>
  <si>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</si>
  <si>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</si>
  <si>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</si>
  <si>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</si>
  <si>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</si>
  <si>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</si>
  <si>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</si>
  <si>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</si>
  <si>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</si>
  <si>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</si>
  <si>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</si>
  <si>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</si>
  <si>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</si>
  <si>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</si>
  <si>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</si>
  <si>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</si>
  <si>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</si>
  <si>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</si>
  <si>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</si>
  <si>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</si>
  <si>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</si>
  <si>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</si>
  <si>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</si>
  <si>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</si>
  <si>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</si>
  <si>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</si>
  <si>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</si>
  <si>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</si>
  <si>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</si>
  <si>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</si>
  <si>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</si>
  <si>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</si>
  <si>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</si>
  <si>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</si>
  <si>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</si>
  <si>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</si>
  <si>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</si>
  <si>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</si>
  <si>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</si>
  <si>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</si>
  <si>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</si>
  <si>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</si>
  <si>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</si>
  <si>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</si>
  <si>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</si>
  <si>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</si>
  <si>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</si>
  <si>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</si>
  <si>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</si>
  <si>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</si>
  <si>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</si>
  <si>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</si>
  <si>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</si>
  <si>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</si>
  <si>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</si>
  <si>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</si>
  <si>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</si>
  <si>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</si>
  <si>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</si>
  <si>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</si>
  <si>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</si>
  <si>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</si>
  <si>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</si>
  <si>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</si>
  <si>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</si>
  <si>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</si>
  <si>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</si>
  <si>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</si>
  <si>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</si>
  <si>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</si>
  <si>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</si>
  <si>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</si>
  <si>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</si>
  <si>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</si>
  <si>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</si>
  <si>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</si>
  <si>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</si>
  <si>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</si>
  <si>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</si>
  <si>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</si>
  <si>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</si>
  <si>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</si>
  <si>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</si>
  <si>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</si>
  <si>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</si>
  <si>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</si>
  <si>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</si>
  <si>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</si>
  <si>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</si>
  <si>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</si>
  <si>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</si>
  <si>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</si>
  <si>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</si>
  <si>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</si>
  <si>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</si>
  <si>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</si>
  <si>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</si>
  <si>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</si>
  <si>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</si>
  <si>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</si>
  <si>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</si>
  <si>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</si>
  <si>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</si>
  <si>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</si>
  <si>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</si>
  <si>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</si>
  <si>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</si>
  <si>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</si>
  <si>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</si>
  <si>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</si>
  <si>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</si>
  <si>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</si>
  <si>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</si>
  <si>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</si>
  <si>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</si>
  <si>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</si>
  <si>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</si>
  <si>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</si>
  <si>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</si>
  <si>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</si>
  <si>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</si>
  <si>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</si>
  <si>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</si>
  <si>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</si>
  <si>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</si>
  <si>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</si>
  <si>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</si>
  <si>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</si>
  <si>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</si>
  <si>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</si>
  <si>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</si>
  <si>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</si>
  <si>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</si>
  <si>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</si>
  <si>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</si>
  <si>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</si>
  <si>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</si>
  <si>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</si>
  <si>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</si>
  <si>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</si>
  <si>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</si>
  <si>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</si>
  <si>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</si>
  <si>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</si>
  <si>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</si>
  <si>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</si>
  <si>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</si>
  <si>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</si>
  <si>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</si>
  <si>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</si>
  <si>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</si>
  <si>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</si>
  <si>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</si>
  <si>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</si>
  <si>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</si>
  <si>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</si>
  <si>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</si>
  <si>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</si>
  <si>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</si>
  <si>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</si>
  <si>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</si>
  <si>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</si>
  <si>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</si>
  <si>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</si>
  <si>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</si>
  <si>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</si>
  <si>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</si>
  <si>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</si>
  <si>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</si>
  <si>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</si>
  <si>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</si>
  <si>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</si>
  <si>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</si>
  <si>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</si>
  <si>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</si>
  <si>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</si>
  <si>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</si>
  <si>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</si>
  <si>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</si>
  <si>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</si>
  <si>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</si>
  <si>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</si>
  <si>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</si>
  <si>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</si>
  <si>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</si>
  <si>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</si>
  <si>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</si>
  <si>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</si>
  <si>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</si>
  <si>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</si>
  <si>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</si>
  <si>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</si>
  <si>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</si>
  <si>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</si>
  <si>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</si>
  <si>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</si>
  <si>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</si>
  <si>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</si>
  <si>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</si>
  <si>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</si>
  <si>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</si>
  <si>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</si>
  <si>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</si>
  <si>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</si>
  <si>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</si>
  <si>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</si>
  <si>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</si>
  <si>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</si>
  <si>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</si>
  <si>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</si>
  <si>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</si>
  <si>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</si>
  <si>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</si>
  <si>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</si>
  <si>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</si>
  <si>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</si>
  <si>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</si>
  <si>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</si>
  <si>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</si>
  <si>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</si>
  <si>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</si>
  <si>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</si>
  <si>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</si>
  <si>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</si>
  <si>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</si>
  <si>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</si>
  <si>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</si>
  <si>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</si>
  <si>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</si>
  <si>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</si>
  <si>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</si>
  <si>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</si>
  <si>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</si>
  <si>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</si>
  <si>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</si>
  <si>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</si>
  <si>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</si>
  <si>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</si>
  <si>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</si>
  <si>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</si>
  <si>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</si>
  <si>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</si>
  <si>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</si>
  <si>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</si>
  <si>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</si>
  <si>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</si>
  <si>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</si>
  <si>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</si>
  <si>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</si>
  <si>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</si>
  <si>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</si>
  <si>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</si>
  <si>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</si>
  <si>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</si>
  <si>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</si>
  <si>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</si>
  <si>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</si>
  <si>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</si>
  <si>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</si>
  <si>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</si>
  <si>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</si>
  <si>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</si>
  <si>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</si>
  <si>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</si>
  <si>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</si>
  <si>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</si>
  <si>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</si>
  <si>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</si>
  <si>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</si>
  <si>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</si>
  <si>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</si>
  <si>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</si>
  <si>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</si>
  <si>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</si>
  <si>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</si>
  <si>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</si>
  <si>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</si>
  <si>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</si>
  <si>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</si>
  <si>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</si>
  <si>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</si>
  <si>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</si>
  <si>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</si>
  <si>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</si>
  <si>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</si>
  <si>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</si>
  <si>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</si>
  <si>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</si>
  <si>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</si>
  <si>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</si>
  <si>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</si>
  <si>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</si>
  <si>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</si>
  <si>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</si>
  <si>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</si>
  <si>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</si>
  <si>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</si>
  <si>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</si>
  <si>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</si>
  <si>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</si>
  <si>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</si>
  <si>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</si>
  <si>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</si>
  <si>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</si>
  <si>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</si>
  <si>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</si>
  <si>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</si>
  <si>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</si>
  <si>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</si>
  <si>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</si>
  <si>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</si>
  <si>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</si>
  <si>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</si>
  <si>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</si>
  <si>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</si>
  <si>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</si>
  <si>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</si>
  <si>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</si>
  <si>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</si>
  <si>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</si>
  <si>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</si>
  <si>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</si>
  <si>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</si>
  <si>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</si>
  <si>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</si>
  <si>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</si>
  <si>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</si>
  <si>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</si>
  <si>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</si>
  <si>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</si>
  <si>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</si>
  <si>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</si>
  <si>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</si>
  <si>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</si>
  <si>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</si>
  <si>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</si>
  <si>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</si>
  <si>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</si>
  <si>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</si>
  <si>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</si>
  <si>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</si>
  <si>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</si>
  <si>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</si>
  <si>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</si>
  <si>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</si>
  <si>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</si>
  <si>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</si>
  <si>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</si>
  <si>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</si>
  <si>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</si>
  <si>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</si>
  <si>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</si>
  <si>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</si>
  <si>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</si>
  <si>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</si>
  <si>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</si>
  <si>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</si>
  <si>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</si>
  <si>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</si>
  <si>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</si>
  <si>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</si>
  <si>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</si>
  <si>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</si>
  <si>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</si>
  <si>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</si>
  <si>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</si>
  <si>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</si>
  <si>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</si>
  <si>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</si>
  <si>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</si>
  <si>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</si>
  <si>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</si>
  <si>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</si>
  <si>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</si>
  <si>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</si>
  <si>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</si>
  <si>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</si>
  <si>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</si>
  <si>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</si>
  <si>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</si>
  <si>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</si>
  <si>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</si>
  <si>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</si>
  <si>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</si>
  <si>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</si>
  <si>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</si>
  <si>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</si>
  <si>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</si>
  <si>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</si>
  <si>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</si>
  <si>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</si>
  <si>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</si>
  <si>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</si>
  <si>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</si>
  <si>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</si>
  <si>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</si>
  <si>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</si>
  <si>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</si>
  <si>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</si>
  <si>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</si>
  <si>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</si>
  <si>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</si>
  <si>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</si>
  <si>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</si>
  <si>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</si>
  <si>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</si>
  <si>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</si>
  <si>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</si>
  <si>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</si>
  <si>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</si>
  <si>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</si>
  <si>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</si>
  <si>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</si>
  <si>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</si>
  <si>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</si>
  <si>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</si>
  <si>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</si>
  <si>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</si>
  <si>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</si>
  <si>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</si>
  <si>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</si>
  <si>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</si>
  <si>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</si>
  <si>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</si>
  <si>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</si>
  <si>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</si>
  <si>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</si>
  <si>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</si>
  <si>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</si>
  <si>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</si>
  <si>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</si>
  <si>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</si>
  <si>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</si>
  <si>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</si>
  <si>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</si>
  <si>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</si>
  <si>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</si>
  <si>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</si>
  <si>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</si>
  <si>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</si>
  <si>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</si>
  <si>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</si>
  <si>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</si>
  <si>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</si>
  <si>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</si>
  <si>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</si>
  <si>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</si>
  <si>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</si>
  <si>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</si>
  <si>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</si>
  <si>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</si>
  <si>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</si>
  <si>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</si>
  <si>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</si>
  <si>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</si>
  <si>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</si>
  <si>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</si>
  <si>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</si>
  <si>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</si>
  <si>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</si>
  <si>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</si>
  <si>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</si>
  <si>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</si>
  <si>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</si>
  <si>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</si>
  <si>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</si>
  <si>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</si>
  <si>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</si>
  <si>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</si>
  <si>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</si>
  <si>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</si>
  <si>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</si>
  <si>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</si>
  <si>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</si>
  <si>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</si>
  <si>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</si>
  <si>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</si>
  <si>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</si>
  <si>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</si>
  <si>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</si>
  <si>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</si>
  <si>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</si>
  <si>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</si>
  <si>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</si>
  <si>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</si>
  <si>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</si>
  <si>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</si>
  <si>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</si>
  <si>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</si>
  <si>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</si>
  <si>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</si>
  <si>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</si>
  <si>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</si>
  <si>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</si>
  <si>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</si>
  <si>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</si>
  <si>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</si>
  <si>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</si>
  <si>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</si>
  <si>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</si>
  <si>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</si>
  <si>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</si>
  <si>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</si>
  <si>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</si>
  <si>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</si>
  <si>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</si>
  <si>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</si>
  <si>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</si>
  <si>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</si>
  <si>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</si>
  <si>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</si>
  <si>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</si>
  <si>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</si>
  <si>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</si>
  <si>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</si>
  <si>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</si>
  <si>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</si>
  <si>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</si>
  <si>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</si>
  <si>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</si>
  <si>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</si>
  <si>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</si>
  <si>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</si>
  <si>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</si>
  <si>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</si>
  <si>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</si>
  <si>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</si>
  <si>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</si>
  <si>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</si>
  <si>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</si>
  <si>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</si>
  <si>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</si>
  <si>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</si>
  <si>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</si>
  <si>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</si>
  <si>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</si>
  <si>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</si>
  <si>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</si>
  <si>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</si>
  <si>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</si>
  <si>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</si>
  <si>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</si>
  <si>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</si>
  <si>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</si>
  <si>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</si>
  <si>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</si>
  <si>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</si>
  <si>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</si>
  <si>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</si>
  <si>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</si>
  <si>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</si>
  <si>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</si>
  <si>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</si>
  <si>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</si>
  <si>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</si>
  <si>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</si>
  <si>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</si>
  <si>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</si>
  <si>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</si>
  <si>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</si>
  <si>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</si>
  <si>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</si>
  <si>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</si>
  <si>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</si>
  <si>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</si>
  <si>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</si>
  <si>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</si>
  <si>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</si>
  <si>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</si>
  <si>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</si>
  <si>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</si>
  <si>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</si>
  <si>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</si>
  <si>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</si>
  <si>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</si>
  <si>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</si>
  <si>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</si>
  <si>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</si>
  <si>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</si>
  <si>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</si>
  <si>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</si>
  <si>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</si>
  <si>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</si>
  <si>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</si>
  <si>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</si>
  <si>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</si>
  <si>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</si>
  <si>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</si>
  <si>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</si>
  <si>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</si>
  <si>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</si>
  <si>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</si>
  <si>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</si>
  <si>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</si>
  <si>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</si>
  <si>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</si>
  <si>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</si>
  <si>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</si>
  <si>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</si>
  <si>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</si>
  <si>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</si>
  <si>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</si>
  <si>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</si>
  <si>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</si>
  <si>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</si>
  <si>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</si>
  <si>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</si>
  <si>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</si>
  <si>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</si>
  <si>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</si>
  <si>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</si>
  <si>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</si>
  <si>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</si>
  <si>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</si>
  <si>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</si>
  <si>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</si>
  <si>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</si>
  <si>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</si>
  <si>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</si>
  <si>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</si>
  <si>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</si>
  <si>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</si>
  <si>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</si>
  <si>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</si>
  <si>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</si>
  <si>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</si>
  <si>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</si>
  <si>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</si>
  <si>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</si>
  <si>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</si>
  <si>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</si>
  <si>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</si>
  <si>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</si>
  <si>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</si>
  <si>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</si>
  <si>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</si>
  <si>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</si>
  <si>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</si>
  <si>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</si>
  <si>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</si>
  <si>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</si>
  <si>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</si>
  <si>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</si>
  <si>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</si>
  <si>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</si>
  <si>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</si>
  <si>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</si>
  <si>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</si>
  <si>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</si>
  <si>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</si>
  <si>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</si>
  <si>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</si>
  <si>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</si>
  <si>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</si>
  <si>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</si>
  <si>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</si>
  <si>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</si>
  <si>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</si>
  <si>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</si>
  <si>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</si>
  <si>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</si>
  <si>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</si>
  <si>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</si>
  <si>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</si>
  <si>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</si>
  <si>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</si>
  <si>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</si>
  <si>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</si>
  <si>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</si>
  <si>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</si>
  <si>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</si>
  <si>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</si>
  <si>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</si>
  <si>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</si>
  <si>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</si>
  <si>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</si>
  <si>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</si>
  <si>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</si>
  <si>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</si>
  <si>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</si>
  <si>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</si>
  <si>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</si>
  <si>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</si>
  <si>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</si>
  <si>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</si>
  <si>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</si>
  <si>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</si>
  <si>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</si>
  <si>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</si>
  <si>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</si>
  <si>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</si>
  <si>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</si>
  <si>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</si>
  <si>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</si>
  <si>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</si>
  <si>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</si>
  <si>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</si>
  <si>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</si>
  <si>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</si>
  <si>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</si>
  <si>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</si>
  <si>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</si>
  <si>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</si>
  <si>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</si>
  <si>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</si>
  <si>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</si>
  <si>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</si>
  <si>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</si>
  <si>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</si>
  <si>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</si>
  <si>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</si>
  <si>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</si>
  <si>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</si>
  <si>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</si>
  <si>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</si>
  <si>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</si>
  <si>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</si>
  <si>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</si>
  <si>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</si>
  <si>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</si>
  <si>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</si>
  <si>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</si>
  <si>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</si>
  <si>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</si>
  <si>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</si>
  <si>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</si>
  <si>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</si>
  <si>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</si>
  <si>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</si>
  <si>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</si>
  <si>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</si>
  <si>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</si>
  <si>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</si>
  <si>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</si>
  <si>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</si>
  <si>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</si>
  <si>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</si>
  <si>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</si>
  <si>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</si>
  <si>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</si>
  <si>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</si>
  <si>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</si>
  <si>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</si>
  <si>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</si>
  <si>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</si>
  <si>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</si>
  <si>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</si>
  <si>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</si>
  <si>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</si>
  <si>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</si>
  <si>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</si>
  <si>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</si>
  <si>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</si>
  <si>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</si>
  <si>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</si>
  <si>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</si>
  <si>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</si>
  <si>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</si>
  <si>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</si>
  <si>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</si>
  <si>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</si>
  <si>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</si>
  <si>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</si>
  <si>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</si>
  <si>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</si>
  <si>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</si>
  <si>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</si>
  <si>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</si>
  <si>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</si>
  <si>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</si>
  <si>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</si>
  <si>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</si>
  <si>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</si>
  <si>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</si>
  <si>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</si>
  <si>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</si>
  <si>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</si>
  <si>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</si>
  <si>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</si>
  <si>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</si>
  <si>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</si>
  <si>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</si>
  <si>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</si>
  <si>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</si>
  <si>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</si>
  <si>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</si>
  <si>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</si>
  <si>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</si>
  <si>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</si>
  <si>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</si>
  <si>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</si>
  <si>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</si>
  <si>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</si>
  <si>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</si>
  <si>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</si>
  <si>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</si>
  <si>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</si>
  <si>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</si>
  <si>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</si>
  <si>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</si>
  <si>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</si>
  <si>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</si>
  <si>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</si>
  <si>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</si>
  <si>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</si>
  <si>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</si>
  <si>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</si>
  <si>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</si>
  <si>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</si>
  <si>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</si>
  <si>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</si>
  <si>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</si>
  <si>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</si>
  <si>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</si>
  <si>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</si>
  <si>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</si>
  <si>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</si>
  <si>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</si>
  <si>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</si>
  <si>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</si>
  <si>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</si>
  <si>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</si>
  <si>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</si>
  <si>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</si>
  <si>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</si>
  <si>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</si>
  <si>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</si>
  <si>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</si>
  <si>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</si>
  <si>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</si>
  <si>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</si>
  <si>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</si>
  <si>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</si>
  <si>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</si>
  <si>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</si>
  <si>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</si>
  <si>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</si>
  <si>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</si>
  <si>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</si>
  <si>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</si>
  <si>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</si>
  <si>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</si>
  <si>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</si>
  <si>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</si>
  <si>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</si>
  <si>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</si>
  <si>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</si>
  <si>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</si>
  <si>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</si>
  <si>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</si>
  <si>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</si>
  <si>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</si>
  <si>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</si>
  <si>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</si>
  <si>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</si>
  <si>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</si>
  <si>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</si>
  <si>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</si>
  <si>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</si>
  <si>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</si>
  <si>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</si>
  <si>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</si>
  <si>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</si>
  <si>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</si>
  <si>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</si>
  <si>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</si>
  <si>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</si>
  <si>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</si>
  <si>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</si>
  <si>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</si>
  <si>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</si>
  <si>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</si>
  <si>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</si>
  <si>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</si>
  <si>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</si>
  <si>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</si>
  <si>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</si>
  <si>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</si>
  <si>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</si>
  <si>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</si>
  <si>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</si>
  <si>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</si>
  <si>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</si>
  <si>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</si>
  <si>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</si>
  <si>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</si>
  <si>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</si>
  <si>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</si>
  <si>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</si>
  <si>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</si>
  <si>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</si>
  <si>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</si>
  <si>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</si>
  <si>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</si>
  <si>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</si>
  <si>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</si>
  <si>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</si>
  <si>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</si>
  <si>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</si>
  <si>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</si>
  <si>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</si>
  <si>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</si>
  <si>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</si>
  <si>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</si>
  <si>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</si>
  <si>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</si>
  <si>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</si>
  <si>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</si>
  <si>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</si>
  <si>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</si>
  <si>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</si>
  <si>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</si>
  <si>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</si>
  <si>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</si>
  <si>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</si>
  <si>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</si>
  <si>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</si>
  <si>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</si>
  <si>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</si>
  <si>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</si>
  <si>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</si>
  <si>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</si>
  <si>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</si>
  <si>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</si>
  <si>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</si>
  <si>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</si>
  <si>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</si>
  <si>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</si>
  <si>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</si>
  <si>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</si>
  <si>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</si>
  <si>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</si>
  <si>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</si>
  <si>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</si>
  <si>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</si>
  <si>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</si>
  <si>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</si>
  <si>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</si>
  <si>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</si>
  <si>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</si>
  <si>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</si>
  <si>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</si>
  <si>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</si>
  <si>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</si>
  <si>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</si>
  <si>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</si>
  <si>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</si>
  <si>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</si>
  <si>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</si>
  <si>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</si>
  <si>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</si>
  <si>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</si>
  <si>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</si>
  <si>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</si>
  <si>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</si>
  <si>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</si>
  <si>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</si>
  <si>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</si>
  <si>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</si>
  <si>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</si>
  <si>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</si>
  <si>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</si>
  <si>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</si>
  <si>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</si>
  <si>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</si>
  <si>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</si>
  <si>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</si>
  <si>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</si>
  <si>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</si>
  <si>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</si>
  <si>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</si>
  <si>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</si>
  <si>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</si>
  <si>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</si>
  <si>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</si>
  <si>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</si>
  <si>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</si>
  <si>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</si>
  <si>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</si>
  <si>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</si>
  <si>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</si>
  <si>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</si>
  <si>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</si>
  <si>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</si>
  <si>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</si>
  <si>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</si>
  <si>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</si>
  <si>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</si>
  <si>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</si>
  <si>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</si>
  <si>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</si>
  <si>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</si>
  <si>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</si>
  <si>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</si>
  <si>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</si>
  <si>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</si>
  <si>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</si>
  <si>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</si>
  <si>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</si>
  <si>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</si>
  <si>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</si>
  <si>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</si>
  <si>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</si>
  <si>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</si>
  <si>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</si>
  <si>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</si>
  <si>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</si>
  <si>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</si>
  <si>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</si>
  <si>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</si>
  <si>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</si>
  <si>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</si>
  <si>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</si>
  <si>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</si>
  <si>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</si>
  <si>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</si>
  <si>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</si>
  <si>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</si>
  <si>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</si>
  <si>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</si>
  <si>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</si>
  <si>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</si>
  <si>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</si>
  <si>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</si>
  <si>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</si>
  <si>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</si>
  <si>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</si>
  <si>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</si>
  <si>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</si>
  <si>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</si>
  <si>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</si>
  <si>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</si>
  <si>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</si>
  <si>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</si>
  <si>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</si>
  <si>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</si>
  <si>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</si>
  <si>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</si>
  <si>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</si>
  <si>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</si>
  <si>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</si>
  <si>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</si>
  <si>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</si>
  <si>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</si>
  <si>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</si>
  <si>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</si>
  <si>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</si>
  <si>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</si>
  <si>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</si>
  <si>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</si>
  <si>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</si>
  <si>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</si>
  <si>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</si>
  <si>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</si>
  <si>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</si>
  <si>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</si>
  <si>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</si>
  <si>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</si>
  <si>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</si>
  <si>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</si>
  <si>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</si>
  <si>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</si>
  <si>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</si>
  <si>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</si>
  <si>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</si>
  <si>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</si>
  <si>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</si>
  <si>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</si>
  <si>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</si>
  <si>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</si>
  <si>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</si>
  <si>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</si>
  <si>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</si>
  <si>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</si>
  <si>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</si>
  <si>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</si>
  <si>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</si>
  <si>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</si>
  <si>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</si>
  <si>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</si>
  <si>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</si>
  <si>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</si>
  <si>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</si>
  <si>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</si>
  <si>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</si>
  <si>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</si>
  <si>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</si>
  <si>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</si>
  <si>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</si>
  <si>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</si>
  <si>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</si>
  <si>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</si>
  <si>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</si>
  <si>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</si>
  <si>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</si>
  <si>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</si>
  <si>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</si>
  <si>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</si>
  <si>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</si>
  <si>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</si>
  <si>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</si>
  <si>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</si>
  <si>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</si>
  <si>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</si>
  <si>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</si>
  <si>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</si>
  <si>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</si>
  <si>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</si>
  <si>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</si>
  <si>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</si>
  <si>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</si>
  <si>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</si>
  <si>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</si>
  <si>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</si>
  <si>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</si>
  <si>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</si>
  <si>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</si>
  <si>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</si>
  <si>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</si>
  <si>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</si>
  <si>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</si>
  <si>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</si>
  <si>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</si>
  <si>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</si>
  <si>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</si>
  <si>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</si>
  <si>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</si>
  <si>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</si>
  <si>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</si>
  <si>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</si>
  <si>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</si>
  <si>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</si>
  <si>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</si>
  <si>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</si>
  <si>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</si>
  <si>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</si>
  <si>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</si>
  <si>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</si>
  <si>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</si>
  <si>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</si>
  <si>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</si>
  <si>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</si>
  <si>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</si>
  <si>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</si>
  <si>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</si>
  <si>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</si>
  <si>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</si>
  <si>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</si>
  <si>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</si>
  <si>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</si>
  <si>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</si>
  <si>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</si>
  <si>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</si>
  <si>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</si>
  <si>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</si>
  <si>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</si>
  <si>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</si>
  <si>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</si>
  <si>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</si>
  <si>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</si>
  <si>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</si>
  <si>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</si>
  <si>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</si>
  <si>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</si>
  <si>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</si>
  <si>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</si>
  <si>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</si>
  <si>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</si>
  <si>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</si>
  <si>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</si>
  <si>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</si>
  <si>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</si>
  <si>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</si>
  <si>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</si>
  <si>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</si>
  <si>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</si>
  <si>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</si>
  <si>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</si>
  <si>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</si>
  <si>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</si>
  <si>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</si>
  <si>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</si>
  <si>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</si>
  <si>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</si>
  <si>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</si>
  <si>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</si>
  <si>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</si>
  <si>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</si>
  <si>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</si>
  <si>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</si>
  <si>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</si>
  <si>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</si>
  <si>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</si>
  <si>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</si>
  <si>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</si>
  <si>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</si>
  <si>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</si>
  <si>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</si>
  <si>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</si>
  <si>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</si>
  <si>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</si>
  <si>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</si>
  <si>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</si>
  <si>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</si>
  <si>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</si>
  <si>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</si>
  <si>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</si>
  <si>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</si>
  <si>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</si>
  <si>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</si>
  <si>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</si>
  <si>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</si>
  <si>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</si>
  <si>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</si>
  <si>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</si>
  <si>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</si>
  <si>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</si>
  <si>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</si>
  <si>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</si>
  <si>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</si>
  <si>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</si>
  <si>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</si>
  <si>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</si>
  <si>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</si>
  <si>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</si>
  <si>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</si>
  <si>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</si>
  <si>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</si>
  <si>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</si>
  <si>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</si>
  <si>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</si>
  <si>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</si>
  <si>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</si>
  <si>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</si>
  <si>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</si>
  <si>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</si>
  <si>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</si>
  <si>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</si>
  <si>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</si>
  <si>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</si>
  <si>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</si>
  <si>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</si>
  <si>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</si>
  <si>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</si>
  <si>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</si>
  <si>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</si>
  <si>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</si>
  <si>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</si>
  <si>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</si>
  <si>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</si>
  <si>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</si>
  <si>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</si>
  <si>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</si>
  <si>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</si>
  <si>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</si>
  <si>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</si>
  <si>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</si>
  <si>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</si>
  <si>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</si>
  <si>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</si>
  <si>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</si>
  <si>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</si>
  <si>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</si>
  <si>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</si>
  <si>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</si>
  <si>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</si>
  <si>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</si>
  <si>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</si>
  <si>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</si>
  <si>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</si>
  <si>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</si>
  <si>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</si>
  <si>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</si>
  <si>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</si>
  <si>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</si>
  <si>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</si>
  <si>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</si>
  <si>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</si>
  <si>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</si>
  <si>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</si>
  <si>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</si>
  <si>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</si>
  <si>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</si>
  <si>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</si>
  <si>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</si>
  <si>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</si>
  <si>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</si>
  <si>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</si>
  <si>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</si>
  <si>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</si>
  <si>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</si>
  <si>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</si>
  <si>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</si>
  <si>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</si>
  <si>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</si>
  <si>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</si>
  <si>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</si>
  <si>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</si>
  <si>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</si>
  <si>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</si>
  <si>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</si>
  <si>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</si>
  <si>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</si>
  <si>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</si>
  <si>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</si>
  <si>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</si>
  <si>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</si>
  <si>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</si>
  <si>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</si>
  <si>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</si>
  <si>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</si>
  <si>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</si>
  <si>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</si>
  <si>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</si>
  <si>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</si>
  <si>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</si>
  <si>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</si>
  <si>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</si>
  <si>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</si>
  <si>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</si>
  <si>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</si>
  <si>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</si>
  <si>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</si>
  <si>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</si>
  <si>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</si>
  <si>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</si>
  <si>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</si>
  <si>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</si>
  <si>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</si>
  <si>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</si>
  <si>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</si>
  <si>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</si>
  <si>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</si>
  <si>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</si>
  <si>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</si>
  <si>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</si>
  <si>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</si>
  <si>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</si>
  <si>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</si>
  <si>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</si>
  <si>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</si>
  <si>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</si>
  <si>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</si>
  <si>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</si>
  <si>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</si>
  <si>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</si>
  <si>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</si>
  <si>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</si>
  <si>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</si>
  <si>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</si>
  <si>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</si>
  <si>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</si>
  <si>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</si>
  <si>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</si>
  <si>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</si>
  <si>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</si>
  <si>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</si>
  <si>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</si>
  <si>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</si>
  <si>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</si>
  <si>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</si>
  <si>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</si>
  <si>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</si>
  <si>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</si>
  <si>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</si>
  <si>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</si>
  <si>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</si>
  <si>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</si>
  <si>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</si>
  <si>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</si>
  <si>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</si>
  <si>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</si>
  <si>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</si>
  <si>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</si>
  <si>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</si>
  <si>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</si>
  <si>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</si>
  <si>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</si>
  <si>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</si>
  <si>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</si>
  <si>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</si>
  <si>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</si>
  <si>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</si>
  <si>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</si>
  <si>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</si>
  <si>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</si>
  <si>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</si>
  <si>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</si>
  <si>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</si>
  <si>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</si>
  <si>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</si>
  <si>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</si>
  <si>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</si>
  <si>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</si>
  <si>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</si>
  <si>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</si>
  <si>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</si>
  <si>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</si>
  <si>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</si>
  <si>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</si>
  <si>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</si>
  <si>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</si>
  <si>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</si>
  <si>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</si>
  <si>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</si>
  <si>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</si>
  <si>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</si>
  <si>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</si>
  <si>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</si>
  <si>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</si>
  <si>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</si>
  <si>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</si>
  <si>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</si>
  <si>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</si>
  <si>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</si>
  <si>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</si>
  <si>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</si>
  <si>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</si>
  <si>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</si>
  <si>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</si>
  <si>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</si>
  <si>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</si>
  <si>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</si>
  <si>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</si>
  <si>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</si>
  <si>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</si>
  <si>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</si>
  <si>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</si>
  <si>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</si>
  <si>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</si>
  <si>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</si>
  <si>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</si>
  <si>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</si>
  <si>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</si>
  <si>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</si>
  <si>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</si>
  <si>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</si>
  <si>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</si>
  <si>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</si>
  <si>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</si>
  <si>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</si>
  <si>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</si>
  <si>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</si>
  <si>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</si>
  <si>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</si>
  <si>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</si>
  <si>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</si>
  <si>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</si>
  <si>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</si>
  <si>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</si>
  <si>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</si>
  <si>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</si>
  <si>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</si>
  <si>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</si>
  <si>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</si>
  <si>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</si>
  <si>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</si>
  <si>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</si>
  <si>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</si>
  <si>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</si>
  <si>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</si>
  <si>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</si>
  <si>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</si>
  <si>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</si>
  <si>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</si>
  <si>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</si>
  <si>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</si>
  <si>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</si>
  <si>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</si>
  <si>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</si>
  <si>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</si>
  <si>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</si>
  <si>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</si>
  <si>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</si>
  <si>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</si>
  <si>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</si>
  <si>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</si>
  <si>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</si>
  <si>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</si>
  <si>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</si>
  <si>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</si>
  <si>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</si>
  <si>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</si>
  <si>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</si>
  <si>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</si>
  <si>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</si>
  <si>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</si>
  <si>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</si>
  <si>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</si>
  <si>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</si>
  <si>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</si>
  <si>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</si>
  <si>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</si>
  <si>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</si>
  <si>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</si>
  <si>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</si>
  <si>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</si>
  <si>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</si>
  <si>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</si>
  <si>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</si>
  <si>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</si>
  <si>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</si>
  <si>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</si>
  <si>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</si>
  <si>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</si>
  <si>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</si>
  <si>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</si>
  <si>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</si>
  <si>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</si>
  <si>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</si>
  <si>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</si>
  <si>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</si>
  <si>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</si>
  <si>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</si>
  <si>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</si>
  <si>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</si>
  <si>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</si>
  <si>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</si>
  <si>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</si>
  <si>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</si>
  <si>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</si>
  <si>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</si>
  <si>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</si>
  <si>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</si>
  <si>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</si>
  <si>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</si>
  <si>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</si>
  <si>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</si>
  <si>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</si>
  <si>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</si>
  <si>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</si>
  <si>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</si>
  <si>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</si>
  <si>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</si>
  <si>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</si>
  <si>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</si>
  <si>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</si>
  <si>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</si>
  <si>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</si>
  <si>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</si>
  <si>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</si>
  <si>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</si>
  <si>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</si>
  <si>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</si>
  <si>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</si>
  <si>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</si>
  <si>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</si>
  <si>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</si>
  <si>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</si>
  <si>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</si>
  <si>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</si>
  <si>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</si>
  <si>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</si>
  <si>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</si>
  <si>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</si>
  <si>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</si>
  <si>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</si>
  <si>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</si>
  <si>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</si>
  <si>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</si>
  <si>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</si>
  <si>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</si>
  <si>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</si>
  <si>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</si>
  <si>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</si>
  <si>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</si>
  <si>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</si>
  <si>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</si>
  <si>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</si>
  <si>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</si>
  <si>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</si>
  <si>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</si>
  <si>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</si>
  <si>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</si>
  <si>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</si>
  <si>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</si>
  <si>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</si>
  <si>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</si>
  <si>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</si>
  <si>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</si>
  <si>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</si>
  <si>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</si>
  <si>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</si>
  <si>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</si>
  <si>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</si>
  <si>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</si>
  <si>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</si>
  <si>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</si>
  <si>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</si>
  <si>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</si>
  <si>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</si>
  <si>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</si>
  <si>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</si>
  <si>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</si>
  <si>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</si>
  <si>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</si>
  <si>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</si>
  <si>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</si>
  <si>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</si>
  <si>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</si>
  <si>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</si>
  <si>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</si>
  <si>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</si>
  <si>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</si>
  <si>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</si>
  <si>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</si>
  <si>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</si>
  <si>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</si>
  <si>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</si>
  <si>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</si>
  <si>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</si>
  <si>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</si>
  <si>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</si>
  <si>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</si>
  <si>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</si>
  <si>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</si>
  <si>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</si>
  <si>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</si>
  <si>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</si>
  <si>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</si>
  <si>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</si>
  <si>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</si>
  <si>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</si>
  <si>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</si>
  <si>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</si>
  <si>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</si>
  <si>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</si>
  <si>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</si>
  <si>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</si>
  <si>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</si>
  <si>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</si>
  <si>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</si>
  <si>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</si>
  <si>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</si>
  <si>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</si>
  <si>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</si>
  <si>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</si>
  <si>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</si>
  <si>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</si>
  <si>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</si>
  <si>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</si>
  <si>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</si>
  <si>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</si>
  <si>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</si>
  <si>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</si>
  <si>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</si>
  <si>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</si>
  <si>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</si>
  <si>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</si>
  <si>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</si>
  <si>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</si>
  <si>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</si>
  <si>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</si>
  <si>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</si>
  <si>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</si>
  <si>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</si>
  <si>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</si>
  <si>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</si>
  <si>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</si>
  <si>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</si>
  <si>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</si>
  <si>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</si>
  <si>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</si>
  <si>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</si>
  <si>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</si>
  <si>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</si>
  <si>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</si>
  <si>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</si>
  <si>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</si>
  <si>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</si>
  <si>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</si>
  <si>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</si>
  <si>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</si>
  <si>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</si>
  <si>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</si>
  <si>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</si>
  <si>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</si>
  <si>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</si>
  <si>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</si>
  <si>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</si>
  <si>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</si>
  <si>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</si>
  <si>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</si>
  <si>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</si>
  <si>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</si>
  <si>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</si>
  <si>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</si>
  <si>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</si>
  <si>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</si>
  <si>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</si>
  <si>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</si>
  <si>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</si>
  <si>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</si>
  <si>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</si>
  <si>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</si>
  <si>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</si>
  <si>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</si>
  <si>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</si>
  <si>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</si>
  <si>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</si>
  <si>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</si>
  <si>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</si>
  <si>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</si>
  <si>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</si>
  <si>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</si>
  <si>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</si>
  <si>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</si>
  <si>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</si>
  <si>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</si>
  <si>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</si>
  <si>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</si>
  <si>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</si>
  <si>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</si>
  <si>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</si>
  <si>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</si>
  <si>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</si>
  <si>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</si>
  <si>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</si>
  <si>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</si>
  <si>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</si>
  <si>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</si>
  <si>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</si>
  <si>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</si>
  <si>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</si>
  <si>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</si>
  <si>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</si>
  <si>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</si>
  <si>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</si>
  <si>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</si>
  <si>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</si>
  <si>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</si>
  <si>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</si>
  <si>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</si>
  <si>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</si>
  <si>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</si>
  <si>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</si>
  <si>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</si>
  <si>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</si>
  <si>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</si>
  <si>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</si>
  <si>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</si>
  <si>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</si>
  <si>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</si>
  <si>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</si>
  <si>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</si>
  <si>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</si>
  <si>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</si>
  <si>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</si>
  <si>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</si>
  <si>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</si>
  <si>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</si>
  <si>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</si>
  <si>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</si>
  <si>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</si>
  <si>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</si>
  <si>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</si>
  <si>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</si>
  <si>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</si>
  <si>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</si>
  <si>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</si>
  <si>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</si>
  <si>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</si>
  <si>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</si>
  <si>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</si>
  <si>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</si>
  <si>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</si>
  <si>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</si>
  <si>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</si>
  <si>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</si>
  <si>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</si>
  <si>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</si>
  <si>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</si>
  <si>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</si>
  <si>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</si>
  <si>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</si>
  <si>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</si>
  <si>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</si>
  <si>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</si>
  <si>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</si>
  <si>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</si>
  <si>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</si>
  <si>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</si>
  <si>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</si>
  <si>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</si>
  <si>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</si>
  <si>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</si>
  <si>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</si>
  <si>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</si>
  <si>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</si>
  <si>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</si>
  <si>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</si>
  <si>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</si>
  <si>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</si>
  <si>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</si>
  <si>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</si>
  <si>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</si>
  <si>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</si>
  <si>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</si>
  <si>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</si>
  <si>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</si>
  <si>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</si>
  <si>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</si>
  <si>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</si>
  <si>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</si>
  <si>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</si>
  <si>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</si>
  <si>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</si>
  <si>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</si>
  <si>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</si>
  <si>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</si>
  <si>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</si>
  <si>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</si>
  <si>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</si>
  <si>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</si>
  <si>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</si>
  <si>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</si>
  <si>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</si>
  <si>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</si>
  <si>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</si>
  <si>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</si>
  <si>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</si>
  <si>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</si>
  <si>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</si>
  <si>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</si>
  <si>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</si>
  <si>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</si>
  <si>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</si>
  <si>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</si>
  <si>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</si>
  <si>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</si>
  <si>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</si>
  <si>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</si>
  <si>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</si>
  <si>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</si>
  <si>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</si>
  <si>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</si>
  <si>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</si>
  <si>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</si>
  <si>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</si>
  <si>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</si>
  <si>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</si>
  <si>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</si>
  <si>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</si>
  <si>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</si>
  <si>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</si>
  <si>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</si>
  <si>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</si>
  <si>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</si>
  <si>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</si>
  <si>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</si>
  <si>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</si>
  <si>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</si>
  <si>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</si>
  <si>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</si>
  <si>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</si>
  <si>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</si>
  <si>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</si>
  <si>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</si>
  <si>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</si>
  <si>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</si>
  <si>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</si>
  <si>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</si>
  <si>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</si>
  <si>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</si>
  <si>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</si>
  <si>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</si>
  <si>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</si>
  <si>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</si>
  <si>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</si>
  <si>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</si>
  <si>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</si>
  <si>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</si>
  <si>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</si>
  <si>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</si>
  <si>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</si>
  <si>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</si>
  <si>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</si>
  <si>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</si>
  <si>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</si>
  <si>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</si>
  <si>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</si>
  <si>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</si>
  <si>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</si>
  <si>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</si>
  <si>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</si>
  <si>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</si>
  <si>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</si>
  <si>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</si>
  <si>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</si>
  <si>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</si>
  <si>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</si>
  <si>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</si>
  <si>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</si>
  <si>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</si>
  <si>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</si>
  <si>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</si>
  <si>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</si>
  <si>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</si>
  <si>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</si>
  <si>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</si>
  <si>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</si>
  <si>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</si>
  <si>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</si>
  <si>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</si>
  <si>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</si>
  <si>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</si>
  <si>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</si>
  <si>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</si>
  <si>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</si>
  <si>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</si>
  <si>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</si>
  <si>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</si>
  <si>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</si>
  <si>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</si>
  <si>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</si>
  <si>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</si>
  <si>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</si>
  <si>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</si>
  <si>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</si>
  <si>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</si>
  <si>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</si>
  <si>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</si>
  <si>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</si>
  <si>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</si>
  <si>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</si>
  <si>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</si>
  <si>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</si>
  <si>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</si>
  <si>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</si>
  <si>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</si>
  <si>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</si>
  <si>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</si>
  <si>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</si>
  <si>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</si>
  <si>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</si>
  <si>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</si>
  <si>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</si>
  <si>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</si>
  <si>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</si>
  <si>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</si>
  <si>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</si>
  <si>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</si>
  <si>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</si>
  <si>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</si>
  <si>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</si>
  <si>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</si>
  <si>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</si>
  <si>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</si>
  <si>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</si>
  <si>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</si>
  <si>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</si>
  <si>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</si>
  <si>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</si>
  <si>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</si>
  <si>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</si>
  <si>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</si>
  <si>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</si>
  <si>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</si>
  <si>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</si>
  <si>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</si>
  <si>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</si>
  <si>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</si>
  <si>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</si>
  <si>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</si>
  <si>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</si>
  <si>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</si>
  <si>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</si>
  <si>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</si>
  <si>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</si>
  <si>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</si>
  <si>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</si>
  <si>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</si>
  <si>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</si>
  <si>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</si>
  <si>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</si>
  <si>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</si>
  <si>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</si>
  <si>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</si>
  <si>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</si>
  <si>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</si>
  <si>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</si>
  <si>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</si>
  <si>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</si>
  <si>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</si>
  <si>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</si>
  <si>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</si>
  <si>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</si>
  <si>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</si>
  <si>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</si>
  <si>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</si>
  <si>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</si>
  <si>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</si>
  <si>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</si>
  <si>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</si>
  <si>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</si>
  <si>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</si>
  <si>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</si>
  <si>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</si>
  <si>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</si>
  <si>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</si>
  <si>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</si>
  <si>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</si>
  <si>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</si>
  <si>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</si>
  <si>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</si>
  <si>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</si>
  <si>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</si>
  <si>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</si>
  <si>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</si>
  <si>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</si>
  <si>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</si>
  <si>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</si>
  <si>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</si>
  <si>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</si>
  <si>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</si>
  <si>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</si>
  <si>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</si>
  <si>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</si>
  <si>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</si>
  <si>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</si>
  <si>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</si>
  <si>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</si>
  <si>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</si>
  <si>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</si>
  <si>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</si>
  <si>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</si>
  <si>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</si>
  <si>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</si>
  <si>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</si>
  <si>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</si>
  <si>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</si>
  <si>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</si>
  <si>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</si>
  <si>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</si>
  <si>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</si>
  <si>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</si>
  <si>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</si>
  <si>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</si>
  <si>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</si>
  <si>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</si>
  <si>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</si>
  <si>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</si>
  <si>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</si>
  <si>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</si>
  <si>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</si>
  <si>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</si>
  <si>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</si>
  <si>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</si>
  <si>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</si>
  <si>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</si>
  <si>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</si>
  <si>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</si>
  <si>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</si>
  <si>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</si>
  <si>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</si>
  <si>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</si>
  <si>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</si>
  <si>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</si>
  <si>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</si>
  <si>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</si>
  <si>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</si>
  <si>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</si>
  <si>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</si>
  <si>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</si>
  <si>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</si>
  <si>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</si>
  <si>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</si>
  <si>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</si>
  <si>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</si>
  <si>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</si>
  <si>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</si>
  <si>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</si>
  <si>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</si>
  <si>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</si>
  <si>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</si>
  <si>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</si>
  <si>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</si>
  <si>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</si>
  <si>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</si>
  <si>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</si>
  <si>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</si>
  <si>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</si>
  <si>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</si>
  <si>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</si>
  <si>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</si>
  <si>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</si>
  <si>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</si>
  <si>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</si>
  <si>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</si>
  <si>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</si>
  <si>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</si>
  <si>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</si>
  <si>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</si>
  <si>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</si>
  <si>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</si>
  <si>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</si>
  <si>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</si>
  <si>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</si>
  <si>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</si>
  <si>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</si>
  <si>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</si>
  <si>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</si>
  <si>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</si>
  <si>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</si>
  <si>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</si>
  <si>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</si>
  <si>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</si>
  <si>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</si>
  <si>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</si>
  <si>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</si>
  <si>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</si>
  <si>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</si>
  <si>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</si>
  <si>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</si>
  <si>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</si>
  <si>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</si>
  <si>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</si>
  <si>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</si>
  <si>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</si>
  <si>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</si>
  <si>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</si>
  <si>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</si>
  <si>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</si>
  <si>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</si>
  <si>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</si>
  <si>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</si>
  <si>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</si>
  <si>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</si>
  <si>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</si>
  <si>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</si>
  <si>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</si>
  <si>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</si>
  <si>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</si>
  <si>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</si>
  <si>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</si>
  <si>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</si>
  <si>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</si>
  <si>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</si>
  <si>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</si>
  <si>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</si>
  <si>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</si>
  <si>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</si>
  <si>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</si>
  <si>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</si>
  <si>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</si>
  <si>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</si>
  <si>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</si>
  <si>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</si>
  <si>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</si>
  <si>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</si>
  <si>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</si>
  <si>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</si>
  <si>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</si>
  <si>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</si>
  <si>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</si>
  <si>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</si>
  <si>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</si>
  <si>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</si>
  <si>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</si>
  <si>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</si>
  <si>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</si>
  <si>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</si>
  <si>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</si>
  <si>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</si>
  <si>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</si>
  <si>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</si>
  <si>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</si>
  <si>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</si>
  <si>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</si>
  <si>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</si>
  <si>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</si>
  <si>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</si>
  <si>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</si>
  <si>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</si>
  <si>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</si>
  <si>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</si>
  <si>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</si>
  <si>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</si>
  <si>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</si>
  <si>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</si>
  <si>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</si>
  <si>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</si>
  <si>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</si>
  <si>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</si>
  <si>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</si>
  <si>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</si>
  <si>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</si>
  <si>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</si>
  <si>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</si>
  <si>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</si>
  <si>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</si>
  <si>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</si>
  <si>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</si>
  <si>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</si>
  <si>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</si>
  <si>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</si>
  <si>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</si>
  <si>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</si>
  <si>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</si>
  <si>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</si>
  <si>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</si>
  <si>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</si>
  <si>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</si>
  <si>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</si>
  <si>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</si>
  <si>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</si>
  <si>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</si>
  <si>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</si>
  <si>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</si>
  <si>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</si>
  <si>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</si>
  <si>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</si>
  <si>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</si>
  <si>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</si>
  <si>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</si>
  <si>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</si>
  <si>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</si>
  <si>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</si>
  <si>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</si>
  <si>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</si>
  <si>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</si>
  <si>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</si>
  <si>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</si>
  <si>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</si>
  <si>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</si>
  <si>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</si>
  <si>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</si>
  <si>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</si>
  <si>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</si>
  <si>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</si>
  <si>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</si>
  <si>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</si>
  <si>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</si>
  <si>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</si>
  <si>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</si>
  <si>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</si>
  <si>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</si>
  <si>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</si>
  <si>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</si>
  <si>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</si>
  <si>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</si>
  <si>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</si>
  <si>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</si>
  <si>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</si>
  <si>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</si>
  <si>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</si>
  <si>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</si>
  <si>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</si>
  <si>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</si>
  <si>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</si>
  <si>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</si>
  <si>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</si>
  <si>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</si>
  <si>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</si>
  <si>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</si>
  <si>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</si>
  <si>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</si>
  <si>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</si>
  <si>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</si>
  <si>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</si>
  <si>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</si>
  <si>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</si>
  <si>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</si>
  <si>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</si>
  <si>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</si>
  <si>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</si>
  <si>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</si>
  <si>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</si>
  <si>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</si>
  <si>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</si>
  <si>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</si>
  <si>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</si>
  <si>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</si>
  <si>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</si>
  <si>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</si>
  <si>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</si>
  <si>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</si>
  <si>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</si>
  <si>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</si>
  <si>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</si>
  <si>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</si>
  <si>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</si>
  <si>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</si>
  <si>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</si>
  <si>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</si>
  <si>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</si>
  <si>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</si>
  <si>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</si>
  <si>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</si>
  <si>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</si>
  <si>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</si>
  <si>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</si>
  <si>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</si>
  <si>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</si>
  <si>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</si>
  <si>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</si>
  <si>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</si>
  <si>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</si>
  <si>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</si>
  <si>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</si>
  <si>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</si>
  <si>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</si>
  <si>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</si>
  <si>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</si>
  <si>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</si>
  <si>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</si>
  <si>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</si>
  <si>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</si>
  <si>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</si>
  <si>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</si>
  <si>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</si>
  <si>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</si>
  <si>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</si>
  <si>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</si>
  <si>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</si>
  <si>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</si>
  <si>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</si>
  <si>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</si>
  <si>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</si>
  <si>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</si>
  <si>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</si>
  <si>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</si>
  <si>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</si>
  <si>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</si>
  <si>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</si>
  <si>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</si>
  <si>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</si>
  <si>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</si>
  <si>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</si>
  <si>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</si>
  <si>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</si>
  <si>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</si>
  <si>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</si>
  <si>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</si>
  <si>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</si>
  <si>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</si>
  <si>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</si>
  <si>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</si>
  <si>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</si>
  <si>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</si>
  <si>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</si>
  <si>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</si>
  <si>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</si>
  <si>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</si>
  <si>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</si>
  <si>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</si>
  <si>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</si>
  <si>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</si>
  <si>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</si>
  <si>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</si>
  <si>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</si>
  <si>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</si>
  <si>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</si>
  <si>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</si>
  <si>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</si>
  <si>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</si>
  <si>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</si>
  <si>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</si>
  <si>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</si>
  <si>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</si>
  <si>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</si>
  <si>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</si>
  <si>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</si>
  <si>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</si>
  <si>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</si>
  <si>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</si>
  <si>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</si>
  <si>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</si>
  <si>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</si>
  <si>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</si>
  <si>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</si>
  <si>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</si>
  <si>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</si>
  <si>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</si>
  <si>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</si>
  <si>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</si>
  <si>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</si>
  <si>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</si>
  <si>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</si>
  <si>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</si>
  <si>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</si>
  <si>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</si>
  <si>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</si>
  <si>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</si>
  <si>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</si>
  <si>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</si>
  <si>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</si>
  <si>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</si>
  <si>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</si>
  <si>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</si>
  <si>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</si>
  <si>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</si>
  <si>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</si>
  <si>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</si>
  <si>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</si>
  <si>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</si>
  <si>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</si>
  <si>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</si>
  <si>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</si>
  <si>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</si>
  <si>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</si>
  <si>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</si>
  <si>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</si>
  <si>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</si>
  <si>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</si>
  <si>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</si>
  <si>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</si>
  <si>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</si>
  <si>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</si>
  <si>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</si>
  <si>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</si>
  <si>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</si>
  <si>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</si>
  <si>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</si>
  <si>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</si>
  <si>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</si>
  <si>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</si>
  <si>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</si>
  <si>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</si>
  <si>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</si>
  <si>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</si>
  <si>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</si>
  <si>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</si>
  <si>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</si>
  <si>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</si>
  <si>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</si>
  <si>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</si>
  <si>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</si>
  <si>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</si>
  <si>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</si>
  <si>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</si>
  <si>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</si>
  <si>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</si>
  <si>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</si>
  <si>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</si>
  <si>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</si>
  <si>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</si>
  <si>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</si>
  <si>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</si>
  <si>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</si>
  <si>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</si>
  <si>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</si>
  <si>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</si>
  <si>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</si>
  <si>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</si>
  <si>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</si>
  <si>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</si>
  <si>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</si>
  <si>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</si>
  <si>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</si>
  <si>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</si>
  <si>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</si>
  <si>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</si>
  <si>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</si>
  <si>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</si>
  <si>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</si>
  <si>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</si>
  <si>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</si>
  <si>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</si>
  <si>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</si>
  <si>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</si>
  <si>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</si>
  <si>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</si>
  <si>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</si>
  <si>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</si>
  <si>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</si>
  <si>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</si>
  <si>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</si>
  <si>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</si>
  <si>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</si>
  <si>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</si>
  <si>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</si>
  <si>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</si>
  <si>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</si>
  <si>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</si>
  <si>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</si>
  <si>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</si>
  <si>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</si>
  <si>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</si>
  <si>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</si>
  <si>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</si>
  <si>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</si>
  <si>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</si>
  <si>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</si>
  <si>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</si>
  <si>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</si>
  <si>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</si>
  <si>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</si>
  <si>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</si>
  <si>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</si>
  <si>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</si>
  <si>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</si>
  <si>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</si>
  <si>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</si>
  <si>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</si>
  <si>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</si>
  <si>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</si>
  <si>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</si>
  <si>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</si>
  <si>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</si>
  <si>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</si>
  <si>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</si>
  <si>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</si>
  <si>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</si>
  <si>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</si>
  <si>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</si>
  <si>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</si>
  <si>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</si>
  <si>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</si>
  <si>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</si>
  <si>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</si>
  <si>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</si>
  <si>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</si>
  <si>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</si>
  <si>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</si>
  <si>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</si>
  <si>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</si>
  <si>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</si>
  <si>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</si>
  <si>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</si>
  <si>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</si>
  <si>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</si>
  <si>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</si>
  <si>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</si>
  <si>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</si>
  <si>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</si>
  <si>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</si>
  <si>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</si>
  <si>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</si>
  <si>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</si>
  <si>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</si>
  <si>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</si>
  <si>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</si>
  <si>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</si>
  <si>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</si>
  <si>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</si>
  <si>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</si>
  <si>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</si>
  <si>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</si>
  <si>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</si>
  <si>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</si>
  <si>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</si>
  <si>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</si>
  <si>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</si>
  <si>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</si>
  <si>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</si>
  <si>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</si>
  <si>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</si>
  <si>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</si>
  <si>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</si>
  <si>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</si>
  <si>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</si>
  <si>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</si>
  <si>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</si>
  <si>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</si>
  <si>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</si>
  <si>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</si>
  <si>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</si>
  <si>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</si>
  <si>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</si>
  <si>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</si>
  <si>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</si>
  <si>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</si>
  <si>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</si>
  <si>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</si>
  <si>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</si>
  <si>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</si>
  <si>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</si>
  <si>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</si>
  <si>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</si>
  <si>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</si>
  <si>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</si>
  <si>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</si>
  <si>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</si>
  <si>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</si>
  <si>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</si>
  <si>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</si>
  <si>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</si>
  <si>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</si>
  <si>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</si>
  <si>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</si>
  <si>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</si>
  <si>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</si>
  <si>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</si>
  <si>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</si>
  <si>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</si>
  <si>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</si>
  <si>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</si>
  <si>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</si>
  <si>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</si>
  <si>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</si>
  <si>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</si>
  <si>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</si>
  <si>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</si>
  <si>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</si>
  <si>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</si>
  <si>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</si>
  <si>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</si>
  <si>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</si>
  <si>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</si>
  <si>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</si>
  <si>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</si>
  <si>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</si>
  <si>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</si>
  <si>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</si>
  <si>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</si>
  <si>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</si>
  <si>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</si>
  <si>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</si>
  <si>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</si>
  <si>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</si>
  <si>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</si>
  <si>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</si>
  <si>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</si>
  <si>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</si>
  <si>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</si>
  <si>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</si>
  <si>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</si>
  <si>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</si>
  <si>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</si>
  <si>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</si>
  <si>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</si>
  <si>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</si>
  <si>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</si>
  <si>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</si>
  <si>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</si>
  <si>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</si>
  <si>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</si>
  <si>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</si>
  <si>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</si>
  <si>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</si>
  <si>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</si>
  <si>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</si>
  <si>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</si>
  <si>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</si>
  <si>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</si>
  <si>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</si>
  <si>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</si>
  <si>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</si>
  <si>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</si>
  <si>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</si>
  <si>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</si>
  <si>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</si>
  <si>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</si>
  <si>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</si>
  <si>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</si>
  <si>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</si>
  <si>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</si>
  <si>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</si>
  <si>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</si>
  <si>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</si>
  <si>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</si>
  <si>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</si>
  <si>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</si>
  <si>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</si>
  <si>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</si>
  <si>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</si>
  <si>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</si>
  <si>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</si>
  <si>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</si>
  <si>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</si>
  <si>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</si>
  <si>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</si>
  <si>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</si>
  <si>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</si>
  <si>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</si>
  <si>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</si>
  <si>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</si>
  <si>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</si>
  <si>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</si>
  <si>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</si>
  <si>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</si>
  <si>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</si>
  <si>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</si>
  <si>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</si>
  <si>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</si>
  <si>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</si>
  <si>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</si>
  <si>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</si>
  <si>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</si>
  <si>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</si>
  <si>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</si>
  <si>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</si>
  <si>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</si>
  <si>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</si>
  <si>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</si>
  <si>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</si>
  <si>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</si>
  <si>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</si>
  <si>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</si>
  <si>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</si>
  <si>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</si>
  <si>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</si>
  <si>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</si>
  <si>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</si>
  <si>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</si>
  <si>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</si>
  <si>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</si>
  <si>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</si>
  <si>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</si>
  <si>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</si>
  <si>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</si>
  <si>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</si>
  <si>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</si>
  <si>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</si>
  <si>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</si>
  <si>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</si>
  <si>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</si>
  <si>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</si>
  <si>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</si>
  <si>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</si>
  <si>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</si>
  <si>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</si>
  <si>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</si>
  <si>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</si>
  <si>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</si>
  <si>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</si>
  <si>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</si>
  <si>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</si>
  <si>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</si>
  <si>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</si>
  <si>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</si>
  <si>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</si>
  <si>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</si>
  <si>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</si>
  <si>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</si>
  <si>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</si>
  <si>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</si>
  <si>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</si>
  <si>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</si>
  <si>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</si>
  <si>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</si>
  <si>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</si>
  <si>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</si>
  <si>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</si>
  <si>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</si>
  <si>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</si>
  <si>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</si>
  <si>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</si>
  <si>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</si>
  <si>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</si>
  <si>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</si>
  <si>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</si>
  <si>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</si>
  <si>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</si>
  <si>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</si>
  <si>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</si>
  <si>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</si>
  <si>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</si>
  <si>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</si>
  <si>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</si>
  <si>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</si>
  <si>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</si>
  <si>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</si>
  <si>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</si>
  <si>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</si>
  <si>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</si>
  <si>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</si>
  <si>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</si>
  <si>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</si>
  <si>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</si>
  <si>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</si>
  <si>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</si>
  <si>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</si>
  <si>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</si>
  <si>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</si>
  <si>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</si>
  <si>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</si>
  <si>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</si>
  <si>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</si>
  <si>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</si>
  <si>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</si>
  <si>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</si>
  <si>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</si>
  <si>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</si>
  <si>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</si>
  <si>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</si>
  <si>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</si>
  <si>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</si>
  <si>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</si>
  <si>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</si>
  <si>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</si>
  <si>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</si>
  <si>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</si>
  <si>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</si>
  <si>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</si>
  <si>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</si>
  <si>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</si>
  <si>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</si>
  <si>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</si>
  <si>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</si>
  <si>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</si>
  <si>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</si>
  <si>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</si>
  <si>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</si>
  <si>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</si>
  <si>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</si>
  <si>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</si>
  <si>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</si>
  <si>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</si>
  <si>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</si>
  <si>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</si>
  <si>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</si>
  <si>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</si>
  <si>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</si>
  <si>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</si>
  <si>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</si>
  <si>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</si>
  <si>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</si>
  <si>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</si>
  <si>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</si>
  <si>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</si>
  <si>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</si>
  <si>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</si>
  <si>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</si>
  <si>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</si>
  <si>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</si>
  <si>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</si>
  <si>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</si>
  <si>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</si>
  <si>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</si>
  <si>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</si>
  <si>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</si>
  <si>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</si>
  <si>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</si>
  <si>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</si>
  <si>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</si>
  <si>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</si>
  <si>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</si>
  <si>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</si>
  <si>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</si>
  <si>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</si>
  <si>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</si>
  <si>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</si>
  <si>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</si>
  <si>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</si>
  <si>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</si>
  <si>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</si>
  <si>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</si>
  <si>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</si>
  <si>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</si>
  <si>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</si>
  <si>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</si>
  <si>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</si>
  <si>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</si>
  <si>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</si>
  <si>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</si>
  <si>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</si>
  <si>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</si>
  <si>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</si>
  <si>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</si>
  <si>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</si>
  <si>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</si>
  <si>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</si>
  <si>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</si>
  <si>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</si>
  <si>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</si>
  <si>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</si>
  <si>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</si>
  <si>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</si>
  <si>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</si>
  <si>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</si>
  <si>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</si>
  <si>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</si>
  <si>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</si>
  <si>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</si>
  <si>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</si>
  <si>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</si>
  <si>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</si>
  <si>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</si>
  <si>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</si>
  <si>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</si>
  <si>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</si>
  <si>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</si>
  <si>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</si>
  <si>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</si>
  <si>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</si>
  <si>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</si>
  <si>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</si>
  <si>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</si>
  <si>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</si>
  <si>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</si>
  <si>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</si>
  <si>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</si>
  <si>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</si>
  <si>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</si>
  <si>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</si>
  <si>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</si>
  <si>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</si>
  <si>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</si>
  <si>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</si>
  <si>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</si>
  <si>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</si>
  <si>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</si>
  <si>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</si>
  <si>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</si>
  <si>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</si>
  <si>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</si>
  <si>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</si>
  <si>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</si>
  <si>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</si>
  <si>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</si>
  <si>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</si>
  <si>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</si>
  <si>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</si>
  <si>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</si>
  <si>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</si>
  <si>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</si>
  <si>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</si>
  <si>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</si>
  <si>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</si>
  <si>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</si>
  <si>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</si>
  <si>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</si>
  <si>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</si>
  <si>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</si>
  <si>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</si>
  <si>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</si>
  <si>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</si>
  <si>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</si>
  <si>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</si>
  <si>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</si>
  <si>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</si>
  <si>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</si>
  <si>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</si>
  <si>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</si>
  <si>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</si>
  <si>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</si>
  <si>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</si>
  <si>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</si>
  <si>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</si>
  <si>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</si>
  <si>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</si>
  <si>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</si>
  <si>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</si>
  <si>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</si>
  <si>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</si>
  <si>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</si>
  <si>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</si>
  <si>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</si>
  <si>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</si>
  <si>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</si>
  <si>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</si>
  <si>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</si>
  <si>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</si>
  <si>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</si>
  <si>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</si>
  <si>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</si>
  <si>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</si>
  <si>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</si>
  <si>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</si>
  <si>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</si>
  <si>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</si>
  <si>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</si>
  <si>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</si>
  <si>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</si>
  <si>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</si>
  <si>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</si>
  <si>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</si>
  <si>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</si>
  <si>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</si>
  <si>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</si>
  <si>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</si>
  <si>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</si>
  <si>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</si>
  <si>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</si>
  <si>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</si>
  <si>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</si>
  <si>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</si>
  <si>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</si>
  <si>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</si>
  <si>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</si>
  <si>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</si>
  <si>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</si>
  <si>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</si>
  <si>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</si>
  <si>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</si>
  <si>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</si>
  <si>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</si>
  <si>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</si>
  <si>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</si>
  <si>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</si>
  <si>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</si>
  <si>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</si>
  <si>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</si>
  <si>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</si>
  <si>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</si>
  <si>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</si>
  <si>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</si>
  <si>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</si>
  <si>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</si>
  <si>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</si>
  <si>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</si>
  <si>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</si>
  <si>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</si>
  <si>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</si>
  <si>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</si>
  <si>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</si>
  <si>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</si>
  <si>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</si>
  <si>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</si>
  <si>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</si>
  <si>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</si>
  <si>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</si>
  <si>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</si>
  <si>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</si>
  <si>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</si>
  <si>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</si>
  <si>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</si>
  <si>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</si>
  <si>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</si>
  <si>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</si>
  <si>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</si>
  <si>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</si>
  <si>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</si>
  <si>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</si>
  <si>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</si>
  <si>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</si>
  <si>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</si>
  <si>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</si>
  <si>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</si>
  <si>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</si>
  <si>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</si>
  <si>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</si>
  <si>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</si>
  <si>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</si>
  <si>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</si>
  <si>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</si>
  <si>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</si>
  <si>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</si>
  <si>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</si>
  <si>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</si>
  <si>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</si>
  <si>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</si>
  <si>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</si>
  <si>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</si>
  <si>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</si>
  <si>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</si>
  <si>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</si>
  <si>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</si>
  <si>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</si>
  <si>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</si>
  <si>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</si>
  <si>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</si>
  <si>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</si>
  <si>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</si>
  <si>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</si>
  <si>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</si>
  <si>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</si>
  <si>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</si>
  <si>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</si>
  <si>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</si>
  <si>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</si>
  <si>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</si>
  <si>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</si>
  <si>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</si>
  <si>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</si>
  <si>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</si>
  <si>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</si>
  <si>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</si>
  <si>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</si>
  <si>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</si>
  <si>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</si>
  <si>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</si>
  <si>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</si>
  <si>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</si>
  <si>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</si>
  <si>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</si>
  <si>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</si>
  <si>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</si>
  <si>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</si>
  <si>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</si>
  <si>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</si>
  <si>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</si>
  <si>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</si>
  <si>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</si>
  <si>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</si>
  <si>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</si>
  <si>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</si>
  <si>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</si>
  <si>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</si>
  <si>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</si>
  <si>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</si>
  <si>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</si>
  <si>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</si>
  <si>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</si>
  <si>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</si>
  <si>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</si>
  <si>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</si>
  <si>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</si>
  <si>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</si>
  <si>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</si>
  <si>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</si>
  <si>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</si>
  <si>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</si>
  <si>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</si>
  <si>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</si>
  <si>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</si>
  <si>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</si>
  <si>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</si>
  <si>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</si>
  <si>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</si>
  <si>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</si>
  <si>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</si>
  <si>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</si>
  <si>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</si>
  <si>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</si>
  <si>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</si>
  <si>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</si>
  <si>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</si>
  <si>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</si>
  <si>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</si>
  <si>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</si>
  <si>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</si>
  <si>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</si>
  <si>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</si>
  <si>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</si>
  <si>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</si>
  <si>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</si>
  <si>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</si>
  <si>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</si>
  <si>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</si>
  <si>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</si>
  <si>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</si>
  <si>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</si>
  <si>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</si>
  <si>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</si>
  <si>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</si>
  <si>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</si>
  <si>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</si>
  <si>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</si>
  <si>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</si>
  <si>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</si>
  <si>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</si>
  <si>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</si>
  <si>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</si>
  <si>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</si>
  <si>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</si>
  <si>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</si>
  <si>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</si>
  <si>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</si>
  <si>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</si>
  <si>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</si>
  <si>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</si>
  <si>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</si>
  <si>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</si>
  <si>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</si>
  <si>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</si>
  <si>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</si>
  <si>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</si>
  <si>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</si>
  <si>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</si>
  <si>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</si>
  <si>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</si>
  <si>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</si>
  <si>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</si>
  <si>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</si>
  <si>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</si>
  <si>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</si>
  <si>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</si>
  <si>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</si>
  <si>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</si>
  <si>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</si>
  <si>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</si>
  <si>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</si>
  <si>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</si>
  <si>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</si>
  <si>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</si>
  <si>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</si>
  <si>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</si>
  <si>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</si>
  <si>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</si>
  <si>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</si>
  <si>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</si>
  <si>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</si>
  <si>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</si>
  <si>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</si>
  <si>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</si>
  <si>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</si>
  <si>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</si>
  <si>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</si>
  <si>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</si>
  <si>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</si>
  <si>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</si>
  <si>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</si>
  <si>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</si>
  <si>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</si>
  <si>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</si>
  <si>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</si>
  <si>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</si>
  <si>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</si>
  <si>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</si>
  <si>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</si>
  <si>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</si>
  <si>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</si>
  <si>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</si>
  <si>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</si>
  <si>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</si>
  <si>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</si>
  <si>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</si>
  <si>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</si>
  <si>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</si>
  <si>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</si>
  <si>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</si>
  <si>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</si>
  <si>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</si>
  <si>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</si>
  <si>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</si>
  <si>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</si>
  <si>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</si>
  <si>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</si>
  <si>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</si>
  <si>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</si>
  <si>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</si>
  <si>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</si>
  <si>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</si>
  <si>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</si>
  <si>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</si>
  <si>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</si>
  <si>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</si>
  <si>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</si>
  <si>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</si>
  <si>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</si>
  <si>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</si>
  <si>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</si>
  <si>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</si>
  <si>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</si>
  <si>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</si>
  <si>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</si>
  <si>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</si>
  <si>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</si>
  <si>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</si>
  <si>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</si>
  <si>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</si>
  <si>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</si>
  <si>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</si>
  <si>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</si>
  <si>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</si>
  <si>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</si>
  <si>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</si>
  <si>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</si>
  <si>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</si>
  <si>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</si>
  <si>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</si>
  <si>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</si>
  <si>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</si>
  <si>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</si>
  <si>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</si>
  <si>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</si>
  <si>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</si>
  <si>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</si>
  <si>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</si>
  <si>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</si>
  <si>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</si>
  <si>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</si>
  <si>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</si>
  <si>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</si>
  <si>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</si>
  <si>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</si>
  <si>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</si>
  <si>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</si>
  <si>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</si>
  <si>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</si>
  <si>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</si>
  <si>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</si>
  <si>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</si>
  <si>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</si>
  <si>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</si>
  <si>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</si>
  <si>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</si>
  <si>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</si>
  <si>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</si>
  <si>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</si>
  <si>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</si>
  <si>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</si>
  <si>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</si>
  <si>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</si>
  <si>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</si>
  <si>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</si>
  <si>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</si>
  <si>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</si>
  <si>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</si>
  <si>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</si>
  <si>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</si>
  <si>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</si>
  <si>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</si>
  <si>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</si>
  <si>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</si>
  <si>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</si>
  <si>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</si>
  <si>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</si>
  <si>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</si>
  <si>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</si>
  <si>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</si>
  <si>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</si>
  <si>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</si>
  <si>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</si>
  <si>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</si>
  <si>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</si>
  <si>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</si>
  <si>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</si>
  <si>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</si>
  <si>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</si>
  <si>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</si>
  <si>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</si>
  <si>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</si>
  <si>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</si>
  <si>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</si>
  <si>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</si>
  <si>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</si>
  <si>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</si>
  <si>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</si>
  <si>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</si>
  <si>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</si>
  <si>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</si>
  <si>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</si>
  <si>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</si>
  <si>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</si>
  <si>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</si>
  <si>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</si>
  <si>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</si>
  <si>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</si>
  <si>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</si>
  <si>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</si>
  <si>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</si>
  <si>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</si>
  <si>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</si>
  <si>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</si>
  <si>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</si>
  <si>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</si>
  <si>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</si>
  <si>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</si>
  <si>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</si>
  <si>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</si>
  <si>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</si>
  <si>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</si>
  <si>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</si>
  <si>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</si>
  <si>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</si>
  <si>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</si>
  <si>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</si>
  <si>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</si>
  <si>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</si>
  <si>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</si>
  <si>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</si>
  <si>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</si>
  <si>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</si>
  <si>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</si>
  <si>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</si>
  <si>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</si>
  <si>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</si>
  <si>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</si>
  <si>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</si>
  <si>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</si>
  <si>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</si>
  <si>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</si>
  <si>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</si>
  <si>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</si>
  <si>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</si>
  <si>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</si>
  <si>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</si>
  <si>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</si>
  <si>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</si>
  <si>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</si>
  <si>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</si>
  <si>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</si>
  <si>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</si>
  <si>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</si>
  <si>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</si>
  <si>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</si>
  <si>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</si>
  <si>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</si>
  <si>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</si>
  <si>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</si>
  <si>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</si>
  <si>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</si>
  <si>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</si>
  <si>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</si>
  <si>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</si>
  <si>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</si>
  <si>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</si>
  <si>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</si>
  <si>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</si>
  <si>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</si>
  <si>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</si>
  <si>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</si>
  <si>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</si>
  <si>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</si>
  <si>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</si>
  <si>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</si>
  <si>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</si>
  <si>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</si>
  <si>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</si>
  <si>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</si>
  <si>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</si>
  <si>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</si>
  <si>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</si>
  <si>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</si>
  <si>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</si>
  <si>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</si>
  <si>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</si>
  <si>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</si>
  <si>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</si>
  <si>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</si>
  <si>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</si>
  <si>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</si>
  <si>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</si>
  <si>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</si>
  <si>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</si>
  <si>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</si>
  <si>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</si>
  <si>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</si>
  <si>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</si>
  <si>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</si>
  <si>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</si>
  <si>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</si>
  <si>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</si>
  <si>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</si>
  <si>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</si>
  <si>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</si>
  <si>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</si>
  <si>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</si>
  <si>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</si>
  <si>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</si>
  <si>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</si>
  <si>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</si>
  <si>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</si>
  <si>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</si>
  <si>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</si>
  <si>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</si>
  <si>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</si>
  <si>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</si>
  <si>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</si>
  <si>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</si>
  <si>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</si>
  <si>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</si>
  <si>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</si>
  <si>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</si>
  <si>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</si>
  <si>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</si>
  <si>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</si>
  <si>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</si>
  <si>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</si>
  <si>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</si>
  <si>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</si>
  <si>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</si>
  <si>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</si>
  <si>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</si>
  <si>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</si>
  <si>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</si>
  <si>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</si>
  <si>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</si>
  <si>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</si>
  <si>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</si>
  <si>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</si>
  <si>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</si>
  <si>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</si>
  <si>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</si>
  <si>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</si>
  <si>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</si>
  <si>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</si>
  <si>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</si>
  <si>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</si>
  <si>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</si>
  <si>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</si>
  <si>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</si>
  <si>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</si>
  <si>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</si>
  <si>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</si>
  <si>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</si>
  <si>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</si>
  <si>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</si>
  <si>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</si>
  <si>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</si>
  <si>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</si>
  <si>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</si>
  <si>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</si>
  <si>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</si>
  <si>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</si>
  <si>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</si>
  <si>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</si>
  <si>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</si>
  <si>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</si>
  <si>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</si>
  <si>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</si>
  <si>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</si>
  <si>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</si>
  <si>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</si>
  <si>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</si>
  <si>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</si>
  <si>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</si>
  <si>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</si>
  <si>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</si>
  <si>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</si>
  <si>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</si>
  <si>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</si>
  <si>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</si>
  <si>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</si>
  <si>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</si>
  <si>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</si>
  <si>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</si>
  <si>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</si>
  <si>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</si>
  <si>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</si>
  <si>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</si>
  <si>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</si>
  <si>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</si>
  <si>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</si>
  <si>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</si>
  <si>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</si>
  <si>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</si>
  <si>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</si>
  <si>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</si>
  <si>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</si>
  <si>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</si>
  <si>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</si>
  <si>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</si>
  <si>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</si>
  <si>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</si>
  <si>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</si>
  <si>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</si>
  <si>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</si>
  <si>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</si>
  <si>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</si>
  <si>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</si>
  <si>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</si>
  <si>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</si>
  <si>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</si>
  <si>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</si>
  <si>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</si>
  <si>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</si>
  <si>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</si>
  <si>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</si>
  <si>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</si>
  <si>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</si>
  <si>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</si>
  <si>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</si>
  <si>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</si>
  <si>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</si>
  <si>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</si>
  <si>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</si>
  <si>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</si>
  <si>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</si>
  <si>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</si>
  <si>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</si>
  <si>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</si>
  <si>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</si>
  <si>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</si>
  <si>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</si>
  <si>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</si>
  <si>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</si>
  <si>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</si>
  <si>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</si>
  <si>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</si>
  <si>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</si>
  <si>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</si>
  <si>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</si>
  <si>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</si>
  <si>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</si>
  <si>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</si>
  <si>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</si>
  <si>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</si>
  <si>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</si>
  <si>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</si>
  <si>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</si>
  <si>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</si>
  <si>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</si>
  <si>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</si>
  <si>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</si>
  <si>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</si>
  <si>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</si>
  <si>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</si>
  <si>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</si>
  <si>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</si>
  <si>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</si>
  <si>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</si>
  <si>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</si>
  <si>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</si>
  <si>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</si>
  <si>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</si>
  <si>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</si>
  <si>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</si>
  <si>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</si>
  <si>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</si>
  <si>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</si>
  <si>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</si>
  <si>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</si>
  <si>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</si>
  <si>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</si>
  <si>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</si>
  <si>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</si>
  <si>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</si>
  <si>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</si>
  <si>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</si>
  <si>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</si>
  <si>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</si>
  <si>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</si>
  <si>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</si>
  <si>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</si>
  <si>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</si>
  <si>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</si>
  <si>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</si>
  <si>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</si>
  <si>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</si>
  <si>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</si>
  <si>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</si>
  <si>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</si>
  <si>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</si>
  <si>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</si>
  <si>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</si>
  <si>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</si>
  <si>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</si>
  <si>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</si>
  <si>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</si>
  <si>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</si>
  <si>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</si>
  <si>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</si>
  <si>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</si>
  <si>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</si>
  <si>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</si>
  <si>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</si>
  <si>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</si>
  <si>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</si>
  <si>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</si>
  <si>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</si>
  <si>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</si>
  <si>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</si>
  <si>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</si>
  <si>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</si>
  <si>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</si>
  <si>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</si>
  <si>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</si>
  <si>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</si>
  <si>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</si>
  <si>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</si>
  <si>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</si>
  <si>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</si>
  <si>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</si>
  <si>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</si>
  <si>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</si>
  <si>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</si>
  <si>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</si>
  <si>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</si>
  <si>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</si>
  <si>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</si>
  <si>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</si>
  <si>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</si>
  <si>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</si>
  <si>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</si>
  <si>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</si>
  <si>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</si>
  <si>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</si>
  <si>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</si>
  <si>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</si>
  <si>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</si>
  <si>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</si>
  <si>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</si>
  <si>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</si>
  <si>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</si>
  <si>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</si>
  <si>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</si>
  <si>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</si>
  <si>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</si>
  <si>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</si>
  <si>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</si>
  <si>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</si>
  <si>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</si>
  <si>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</si>
  <si>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</si>
  <si>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</si>
  <si>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</si>
  <si>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</si>
  <si>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</si>
  <si>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</si>
  <si>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</si>
  <si>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</si>
  <si>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</si>
  <si>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</si>
  <si>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</si>
  <si>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</si>
  <si>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</si>
  <si>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</si>
  <si>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</si>
  <si>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</si>
  <si>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</si>
  <si>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</si>
  <si>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</si>
  <si>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</si>
  <si>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</si>
  <si>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</si>
  <si>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</si>
  <si>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</si>
  <si>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</si>
  <si>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</si>
  <si>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</si>
  <si>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</si>
  <si>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</si>
  <si>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</si>
  <si>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</si>
  <si>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</si>
  <si>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</si>
  <si>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</si>
  <si>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</si>
  <si>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</si>
  <si>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</si>
  <si>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</si>
  <si>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</si>
  <si>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</si>
  <si>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</si>
  <si>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</si>
  <si>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</si>
  <si>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</si>
  <si>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</si>
  <si>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</si>
  <si>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</si>
  <si>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</si>
  <si>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</si>
  <si>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</si>
  <si>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</si>
  <si>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</si>
  <si>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</si>
  <si>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</si>
  <si>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</si>
  <si>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</si>
  <si>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</si>
  <si>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</si>
  <si>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</si>
  <si>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</si>
  <si>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</si>
  <si>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</si>
  <si>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</si>
  <si>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</si>
  <si>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</si>
  <si>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</si>
  <si>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</si>
  <si>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</si>
  <si>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</si>
  <si>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</si>
  <si>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</si>
  <si>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</si>
  <si>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</si>
  <si>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</si>
  <si>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</si>
  <si>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</si>
  <si>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</si>
  <si>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</si>
  <si>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</si>
  <si>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</si>
  <si>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</si>
  <si>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</si>
  <si>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</si>
  <si>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</si>
  <si>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</si>
  <si>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</si>
  <si>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</si>
  <si>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</si>
  <si>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</si>
  <si>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</si>
  <si>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</si>
  <si>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</si>
  <si>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</si>
  <si>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</si>
  <si>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</si>
  <si>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</si>
  <si>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</si>
  <si>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</si>
  <si>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</si>
  <si>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</si>
  <si>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</si>
  <si>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</si>
  <si>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</si>
  <si>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</si>
  <si>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</si>
  <si>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</si>
  <si>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</si>
  <si>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</si>
  <si>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</si>
  <si>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</si>
  <si>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</si>
  <si>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</si>
  <si>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</si>
  <si>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</si>
  <si>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</si>
  <si>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</si>
  <si>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</si>
  <si>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</si>
  <si>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</si>
  <si>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</si>
  <si>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</si>
  <si>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</si>
  <si>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</si>
  <si>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</si>
  <si>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</si>
  <si>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</si>
  <si>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</si>
  <si>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</si>
  <si>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</si>
  <si>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</si>
  <si>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</si>
  <si>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</si>
  <si>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</si>
  <si>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</si>
  <si>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</si>
  <si>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</si>
  <si>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</si>
  <si>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</si>
  <si>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</si>
  <si>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</si>
  <si>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</si>
  <si>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</si>
  <si>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</si>
  <si>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</si>
  <si>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</si>
  <si>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</si>
  <si>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</si>
  <si>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</si>
  <si>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</si>
  <si>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</si>
  <si>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</si>
  <si>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</si>
  <si>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</si>
  <si>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</si>
  <si>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</si>
  <si>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</si>
  <si>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</si>
  <si>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</si>
  <si>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</si>
  <si>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</si>
  <si>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</si>
  <si>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</si>
  <si>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</si>
  <si>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</si>
  <si>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</si>
  <si>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</si>
  <si>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</si>
  <si>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</si>
  <si>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</si>
  <si>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</si>
  <si>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</si>
  <si>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</si>
  <si>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</si>
  <si>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</si>
  <si>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</si>
  <si>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</si>
  <si>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</si>
  <si>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</si>
  <si>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</si>
  <si>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</si>
  <si>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</si>
  <si>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</si>
  <si>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</si>
  <si>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</si>
  <si>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</si>
  <si>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</si>
  <si>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</si>
  <si>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</si>
  <si>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</si>
  <si>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</si>
  <si>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</si>
  <si>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</si>
  <si>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</si>
  <si>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</si>
  <si>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</si>
  <si>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</si>
  <si>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</si>
  <si>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</si>
  <si>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</si>
  <si>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</si>
  <si>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</si>
  <si>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</si>
  <si>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</si>
  <si>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</si>
  <si>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</si>
  <si>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</si>
  <si>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</si>
  <si>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</si>
  <si>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</si>
  <si>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</si>
  <si>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</si>
  <si>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</si>
  <si>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</si>
  <si>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</si>
  <si>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</si>
  <si>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</si>
  <si>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</si>
  <si>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</si>
  <si>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</si>
  <si>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</si>
  <si>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</si>
  <si>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</si>
  <si>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</si>
  <si>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</si>
  <si>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</si>
  <si>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</si>
  <si>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</si>
  <si>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</si>
  <si>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</si>
  <si>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</si>
  <si>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</si>
  <si>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</si>
  <si>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</si>
  <si>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</si>
  <si>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</si>
  <si>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</si>
  <si>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</si>
  <si>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</si>
  <si>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</si>
  <si>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</si>
  <si>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</si>
  <si>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</si>
  <si>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</si>
  <si>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</si>
  <si>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</si>
  <si>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</si>
  <si>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</si>
  <si>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</si>
  <si>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</si>
  <si>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</si>
  <si>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</si>
  <si>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</si>
  <si>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</si>
  <si>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</si>
  <si>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</si>
  <si>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</si>
  <si>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</si>
  <si>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</si>
  <si>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</si>
  <si>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</si>
  <si>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</si>
  <si>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</si>
  <si>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</si>
  <si>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</si>
  <si>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</si>
  <si>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</si>
  <si>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</si>
  <si>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</si>
  <si>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</si>
  <si>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</si>
  <si>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</si>
  <si>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</si>
  <si>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</si>
  <si>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</si>
  <si>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</si>
  <si>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</si>
  <si>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</si>
  <si>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</si>
  <si>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</si>
  <si>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</si>
  <si>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</si>
  <si>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</si>
  <si>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</si>
  <si>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</si>
  <si>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</si>
  <si>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</si>
  <si>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</si>
  <si>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</si>
  <si>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</si>
  <si>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</si>
  <si>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</si>
  <si>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</si>
  <si>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</si>
  <si>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</si>
  <si>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</si>
  <si>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</si>
  <si>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</si>
  <si>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</si>
  <si>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</si>
  <si>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</si>
  <si>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</si>
  <si>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</si>
  <si>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</si>
  <si>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</si>
  <si>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</si>
  <si>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</si>
  <si>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</si>
  <si>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</si>
  <si>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</si>
  <si>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</si>
  <si>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</si>
  <si>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</si>
  <si>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</si>
  <si>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</si>
  <si>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</si>
  <si>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</si>
  <si>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</si>
  <si>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</si>
  <si>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</si>
  <si>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</si>
  <si>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</si>
  <si>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</si>
  <si>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</si>
  <si>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</si>
  <si>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</si>
  <si>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</si>
  <si>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</si>
  <si>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</si>
  <si>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</si>
  <si>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</si>
  <si>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</si>
  <si>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</si>
  <si>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</si>
  <si>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</si>
  <si>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</si>
  <si>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</si>
  <si>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</si>
  <si>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</si>
  <si>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</si>
  <si>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</si>
  <si>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</si>
  <si>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</si>
  <si>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</si>
  <si>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</si>
  <si>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</si>
  <si>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</si>
  <si>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</si>
  <si>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</si>
  <si>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</si>
  <si>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</si>
  <si>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</si>
  <si>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</si>
  <si>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</si>
  <si>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</si>
  <si>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</si>
  <si>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</si>
  <si>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</si>
  <si>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</si>
  <si>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</si>
  <si>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</si>
  <si>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</si>
  <si>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</si>
  <si>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</si>
  <si>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</si>
  <si>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</si>
  <si>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</si>
  <si>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</si>
  <si>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</si>
  <si>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</si>
  <si>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</si>
  <si>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</si>
  <si>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</si>
  <si>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</si>
  <si>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</si>
  <si>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</si>
  <si>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</si>
  <si>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</si>
  <si>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</si>
  <si>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</si>
  <si>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</si>
  <si>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</si>
  <si>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</si>
  <si>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</si>
  <si>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</si>
  <si>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</si>
  <si>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</si>
  <si>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</si>
  <si>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</si>
  <si>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</si>
  <si>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</si>
  <si>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</si>
  <si>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</si>
  <si>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</si>
  <si>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</si>
  <si>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</si>
  <si>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</si>
  <si>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</si>
  <si>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</si>
  <si>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</si>
  <si>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</si>
  <si>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</si>
  <si>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</si>
  <si>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</si>
  <si>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</si>
  <si>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</si>
  <si>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</si>
  <si>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</si>
  <si>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</si>
  <si>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</si>
  <si>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</si>
  <si>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</si>
  <si>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</si>
  <si>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</si>
  <si>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</si>
  <si>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</si>
  <si>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</si>
  <si>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</si>
  <si>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</si>
  <si>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</si>
  <si>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</si>
  <si>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</si>
  <si>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</si>
  <si>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</si>
  <si>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</si>
  <si>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</si>
  <si>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</si>
  <si>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</si>
  <si>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</si>
  <si>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</si>
  <si>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</si>
  <si>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</si>
  <si>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</si>
  <si>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</si>
  <si>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</si>
  <si>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</si>
  <si>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</si>
  <si>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</si>
  <si>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</si>
  <si>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</si>
  <si>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</si>
  <si>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</si>
  <si>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</si>
  <si>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</si>
  <si>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</si>
  <si>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</si>
  <si>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</si>
  <si>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</si>
  <si>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</si>
  <si>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</si>
  <si>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</si>
  <si>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</si>
  <si>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</si>
  <si>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</si>
  <si>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</si>
  <si>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</si>
  <si>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</si>
  <si>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</si>
  <si>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</si>
  <si>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</si>
  <si>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</si>
  <si>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</si>
  <si>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</si>
  <si>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</si>
  <si>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</si>
  <si>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</si>
  <si>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</si>
  <si>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</si>
  <si>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</si>
  <si>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</si>
  <si>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</si>
  <si>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</si>
  <si>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</si>
  <si>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</si>
  <si>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</si>
  <si>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</si>
  <si>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</si>
  <si>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</si>
  <si>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</si>
  <si>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</si>
  <si>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</si>
  <si>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</si>
  <si>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</si>
  <si>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</si>
  <si>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</si>
  <si>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</si>
  <si>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</si>
  <si>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</si>
  <si>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</si>
  <si>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</si>
  <si>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</si>
  <si>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</si>
  <si>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</si>
  <si>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</si>
  <si>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</si>
  <si>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</si>
  <si>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</si>
  <si>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</si>
  <si>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</si>
  <si>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</si>
  <si>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</si>
  <si>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</si>
  <si>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</si>
  <si>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</si>
  <si>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</si>
  <si>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</si>
  <si>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</si>
  <si>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</si>
  <si>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</si>
  <si>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</si>
  <si>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</si>
  <si>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</si>
  <si>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</si>
  <si>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</si>
  <si>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</si>
  <si>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</si>
  <si>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</si>
  <si>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</si>
  <si>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</si>
  <si>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</si>
  <si>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</si>
  <si>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</si>
  <si>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</si>
  <si>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</si>
  <si>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</si>
  <si>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</si>
  <si>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</si>
  <si>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</si>
  <si>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</si>
  <si>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</si>
  <si>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</si>
  <si>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</si>
  <si>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</si>
  <si>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</si>
  <si>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</si>
  <si>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</si>
  <si>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</si>
  <si>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</si>
  <si>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</si>
  <si>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</si>
  <si>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</si>
  <si>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</si>
  <si>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</si>
  <si>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</si>
  <si>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</si>
  <si>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</si>
  <si>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</si>
  <si>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</si>
  <si>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</si>
  <si>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</si>
  <si>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</si>
  <si>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</si>
  <si>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</si>
  <si>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</si>
  <si>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</si>
  <si>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</si>
  <si>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</si>
  <si>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</si>
  <si>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</si>
  <si>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</si>
  <si>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</si>
  <si>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</si>
  <si>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</si>
  <si>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</si>
  <si>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</si>
  <si>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</si>
  <si>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</si>
  <si>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</si>
  <si>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</si>
  <si>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</si>
  <si>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</si>
  <si>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</si>
  <si>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</si>
  <si>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</si>
  <si>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</si>
  <si>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</si>
  <si>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</si>
  <si>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</si>
  <si>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</si>
  <si>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</si>
  <si>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</si>
  <si>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</si>
  <si>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</si>
  <si>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</si>
  <si>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</si>
  <si>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</si>
  <si>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</si>
  <si>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</si>
  <si>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</si>
  <si>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</si>
  <si>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</si>
  <si>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</si>
  <si>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</si>
  <si>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</si>
  <si>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</si>
  <si>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</si>
  <si>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</si>
  <si>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</si>
  <si>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</si>
  <si>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</si>
  <si>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</si>
  <si>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</si>
  <si>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</si>
  <si>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</si>
  <si>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</si>
  <si>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</si>
  <si>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</si>
  <si>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</si>
  <si>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</si>
  <si>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</si>
  <si>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</si>
  <si>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</si>
  <si>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</si>
  <si>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</si>
  <si>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</si>
  <si>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</si>
  <si>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</si>
  <si>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</si>
  <si>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</si>
  <si>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</si>
  <si>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</si>
  <si>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</si>
  <si>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</si>
  <si>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</si>
  <si>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</si>
  <si>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</si>
  <si>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</si>
  <si>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</si>
  <si>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</si>
  <si>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</si>
  <si>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</si>
  <si>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</si>
  <si>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</si>
  <si>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</si>
  <si>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</si>
  <si>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</si>
  <si>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</si>
  <si>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</si>
  <si>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</si>
  <si>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</si>
  <si>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</si>
  <si>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</si>
  <si>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</si>
  <si>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</si>
  <si>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</si>
  <si>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</si>
  <si>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</si>
  <si>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</si>
  <si>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</si>
  <si>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</si>
  <si>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</si>
  <si>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</si>
  <si>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</si>
  <si>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</si>
  <si>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</si>
  <si>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</si>
  <si>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</si>
  <si>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</si>
  <si>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</si>
  <si>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</si>
  <si>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</si>
  <si>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</si>
  <si>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</si>
  <si>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</si>
  <si>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</si>
  <si>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</si>
  <si>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</si>
  <si>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</si>
  <si>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</si>
  <si>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</si>
  <si>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</si>
  <si>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</si>
  <si>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</si>
  <si>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</si>
  <si>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</si>
  <si>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</si>
  <si>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</si>
  <si>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</si>
  <si>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</si>
  <si>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</si>
  <si>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</si>
  <si>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</si>
  <si>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</si>
  <si>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</si>
  <si>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</si>
  <si>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</si>
  <si>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</si>
  <si>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</si>
  <si>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</si>
  <si>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</si>
  <si>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</si>
  <si>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</si>
  <si>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</si>
  <si>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</si>
  <si>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</si>
  <si>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</si>
  <si>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</si>
  <si>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</si>
  <si>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</si>
  <si>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</si>
  <si>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</si>
  <si>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</si>
  <si>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</si>
  <si>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</si>
  <si>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</si>
  <si>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</si>
  <si>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</si>
  <si>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</si>
  <si>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</si>
  <si>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</si>
  <si>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</si>
  <si>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</si>
  <si>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</si>
  <si>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</si>
  <si>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</si>
  <si>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</si>
  <si>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</si>
  <si>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</si>
  <si>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</si>
  <si>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</si>
  <si>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</si>
  <si>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</si>
  <si>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</si>
  <si>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</si>
  <si>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</si>
  <si>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</si>
  <si>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</si>
  <si>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</si>
  <si>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</si>
  <si>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</si>
  <si>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</si>
  <si>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</si>
  <si>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</si>
  <si>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</si>
  <si>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</si>
  <si>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</si>
  <si>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</si>
  <si>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</si>
  <si>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</si>
  <si>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</si>
  <si>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</si>
  <si>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</si>
  <si>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</si>
  <si>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</si>
  <si>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</si>
  <si>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</si>
  <si>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</si>
  <si>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</si>
  <si>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</si>
  <si>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</si>
  <si>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</si>
  <si>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</si>
  <si>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</si>
  <si>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</si>
  <si>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</si>
  <si>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</si>
  <si>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</si>
  <si>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</si>
  <si>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</si>
  <si>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</si>
  <si>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</si>
  <si>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</si>
  <si>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</si>
  <si>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</si>
  <si>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</si>
  <si>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</si>
  <si>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</si>
  <si>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</si>
  <si>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</si>
  <si>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</si>
  <si>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</si>
  <si>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</si>
  <si>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</si>
  <si>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</si>
  <si>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</si>
  <si>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</si>
  <si>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</si>
  <si>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</si>
  <si>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</si>
  <si>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</si>
  <si>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</si>
  <si>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</si>
  <si>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</si>
  <si>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</si>
  <si>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</si>
  <si>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</si>
  <si>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</si>
  <si>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</si>
  <si>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</si>
  <si>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</si>
  <si>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</si>
  <si>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</si>
  <si>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</si>
  <si>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</si>
  <si>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</si>
  <si>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</si>
  <si>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</si>
  <si>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</si>
  <si>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</si>
  <si>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</si>
  <si>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</si>
  <si>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</si>
  <si>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</si>
  <si>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</si>
  <si>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</si>
  <si>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</si>
  <si>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</si>
  <si>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</si>
  <si>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</si>
  <si>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</si>
  <si>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</si>
  <si>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</si>
  <si>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</si>
  <si>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</si>
  <si>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</si>
  <si>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</si>
  <si>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</si>
  <si>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</si>
  <si>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</si>
  <si>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</si>
  <si>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</si>
  <si>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</si>
  <si>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</si>
  <si>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</si>
  <si>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</si>
  <si>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</si>
  <si>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</si>
  <si>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</si>
  <si>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</si>
  <si>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</si>
  <si>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</si>
  <si>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</si>
  <si>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</si>
  <si>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</si>
  <si>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</si>
  <si>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</si>
  <si>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</si>
  <si>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</si>
  <si>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</si>
  <si>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</si>
  <si>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</si>
  <si>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</si>
  <si>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</si>
  <si>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</si>
  <si>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</si>
  <si>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</si>
  <si>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</si>
  <si>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</si>
  <si>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</si>
  <si>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</si>
  <si>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</si>
  <si>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</si>
  <si>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</si>
  <si>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</si>
  <si>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</si>
  <si>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</si>
  <si>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</si>
  <si>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</si>
  <si>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</si>
  <si>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</si>
  <si>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</si>
  <si>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</si>
  <si>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</si>
  <si>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</si>
  <si>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</si>
  <si>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</si>
  <si>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</si>
  <si>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</si>
  <si>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</si>
  <si>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</si>
  <si>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</si>
  <si>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</si>
  <si>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</si>
  <si>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</si>
  <si>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</si>
  <si>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</si>
  <si>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</si>
  <si>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</si>
  <si>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</si>
  <si>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</si>
  <si>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</si>
  <si>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</si>
  <si>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</si>
  <si>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</si>
  <si>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</si>
  <si>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</si>
  <si>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</si>
  <si>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</si>
  <si>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</si>
  <si>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</si>
  <si>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</si>
  <si>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</si>
  <si>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</si>
  <si>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</si>
  <si>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</si>
  <si>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</si>
  <si>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</si>
  <si>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</si>
  <si>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</si>
  <si>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</si>
  <si>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</si>
  <si>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</si>
  <si>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</si>
  <si>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</si>
  <si>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</si>
  <si>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</si>
  <si>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</si>
  <si>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</si>
  <si>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</si>
  <si>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</si>
  <si>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</si>
  <si>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</si>
  <si>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</si>
  <si>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</si>
  <si>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</si>
  <si>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</si>
  <si>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</si>
  <si>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</si>
  <si>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</si>
  <si>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</si>
  <si>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</si>
  <si>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</si>
  <si>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</si>
  <si>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</si>
  <si>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</si>
  <si>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</si>
  <si>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</si>
  <si>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</si>
  <si>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</si>
  <si>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</si>
  <si>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</si>
  <si>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</si>
  <si>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</si>
  <si>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</si>
  <si>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</si>
  <si>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</si>
  <si>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</si>
  <si>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</si>
  <si>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</si>
  <si>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</si>
  <si>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</si>
  <si>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</si>
  <si>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</si>
  <si>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</si>
  <si>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</si>
  <si>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</si>
  <si>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</si>
  <si>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</si>
  <si>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</si>
  <si>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</si>
  <si>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</si>
  <si>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</si>
  <si>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</si>
  <si>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</si>
  <si>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</si>
  <si>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</si>
  <si>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</si>
  <si>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</si>
  <si>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</si>
  <si>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</si>
  <si>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</si>
  <si>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</si>
  <si>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</si>
  <si>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</si>
  <si>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</si>
  <si>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</si>
  <si>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</si>
  <si>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</si>
  <si>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</si>
  <si>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</si>
  <si>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</si>
  <si>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</si>
  <si>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</si>
  <si>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</si>
  <si>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</si>
  <si>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</si>
  <si>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</si>
  <si>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</si>
  <si>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</si>
  <si>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</si>
  <si>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</si>
  <si>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</si>
  <si>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</si>
  <si>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</si>
  <si>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</si>
  <si>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</si>
  <si>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</si>
  <si>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</si>
  <si>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</si>
  <si>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</si>
  <si>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</si>
  <si>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</si>
  <si>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</si>
  <si>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</si>
  <si>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</si>
  <si>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</si>
  <si>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</si>
  <si>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</si>
  <si>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</si>
  <si>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</si>
  <si>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</si>
  <si>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</si>
  <si>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</si>
  <si>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</si>
  <si>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</si>
  <si>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</si>
  <si>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</si>
  <si>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</si>
  <si>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</si>
  <si>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</si>
  <si>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</si>
  <si>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</si>
  <si>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</si>
  <si>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</si>
  <si>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</si>
  <si>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</si>
  <si>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</si>
  <si>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</si>
  <si>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</si>
  <si>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</si>
  <si>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</si>
  <si>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</si>
  <si>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</si>
  <si>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</si>
  <si>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</si>
  <si>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</si>
  <si>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</si>
  <si>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</si>
  <si>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</si>
  <si>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</si>
  <si>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</si>
  <si>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</si>
  <si>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</si>
  <si>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</si>
  <si>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</si>
  <si>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</si>
  <si>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</si>
  <si>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</si>
  <si>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</si>
  <si>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</si>
  <si>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</si>
  <si>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</si>
  <si>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</si>
  <si>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</si>
  <si>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</si>
  <si>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</si>
  <si>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</si>
  <si>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</si>
  <si>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</si>
  <si>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</si>
  <si>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</si>
  <si>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</si>
  <si>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</si>
  <si>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</si>
  <si>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</si>
  <si>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</si>
  <si>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</si>
  <si>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</si>
  <si>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</si>
  <si>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</si>
  <si>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</si>
  <si>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</si>
  <si>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</si>
  <si>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</si>
  <si>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</si>
  <si>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</si>
  <si>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</si>
  <si>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</si>
  <si>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</si>
  <si>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</si>
  <si>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</si>
  <si>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</si>
  <si>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</si>
  <si>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</si>
  <si>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</si>
  <si>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</si>
  <si>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</si>
  <si>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</si>
  <si>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</si>
  <si>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</si>
  <si>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</si>
  <si>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</si>
  <si>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</si>
  <si>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</si>
  <si>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</si>
  <si>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</si>
  <si>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</si>
  <si>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</si>
  <si>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</si>
  <si>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</si>
  <si>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</si>
  <si>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</si>
  <si>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</si>
  <si>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</si>
  <si>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</si>
  <si>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</si>
  <si>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</si>
  <si>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</si>
  <si>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</si>
  <si>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</si>
  <si>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</si>
  <si>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</si>
  <si>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</si>
  <si>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</si>
  <si>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</si>
  <si>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</si>
  <si>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</si>
  <si>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</si>
  <si>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</si>
  <si>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</si>
  <si>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</si>
  <si>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</si>
  <si>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</si>
  <si>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</si>
  <si>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</si>
  <si>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</si>
  <si>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</si>
  <si>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</si>
  <si>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</si>
  <si>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</si>
  <si>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</si>
  <si>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</si>
  <si>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</si>
  <si>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</si>
  <si>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</si>
  <si>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</si>
  <si>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</si>
  <si>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</si>
  <si>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</si>
  <si>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</si>
  <si>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</si>
  <si>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</si>
  <si>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</si>
  <si>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</si>
  <si>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</si>
  <si>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</si>
  <si>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</si>
  <si>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</si>
  <si>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</si>
  <si>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</si>
  <si>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</si>
  <si>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</si>
  <si>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</si>
  <si>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</si>
  <si>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</si>
  <si>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</si>
  <si>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</si>
  <si>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</si>
  <si>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</si>
  <si>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</si>
  <si>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</si>
  <si>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</si>
  <si>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</si>
  <si>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</si>
  <si>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</si>
  <si>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</si>
  <si>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</si>
  <si>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</si>
  <si>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</si>
  <si>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</si>
  <si>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</si>
  <si>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</si>
  <si>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</si>
  <si>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</si>
  <si>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</si>
  <si>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</si>
  <si>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</si>
  <si>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</si>
  <si>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</si>
  <si>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</si>
  <si>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</si>
  <si>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</si>
  <si>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</si>
  <si>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</si>
  <si>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</si>
  <si>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</si>
  <si>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</si>
  <si>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</si>
  <si>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</si>
  <si>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</si>
  <si>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</si>
  <si>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</si>
  <si>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</si>
  <si>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</si>
  <si>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</si>
  <si>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</si>
  <si>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</si>
  <si>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</si>
  <si>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</si>
  <si>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</si>
  <si>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</si>
  <si>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</si>
  <si>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</si>
  <si>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</si>
  <si>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</si>
  <si>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</si>
  <si>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</si>
  <si>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</si>
  <si>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</si>
  <si>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</si>
  <si>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</si>
  <si>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</si>
  <si>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</si>
  <si>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</si>
  <si>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</si>
  <si>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</si>
  <si>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</si>
  <si>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</si>
  <si>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</si>
  <si>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</si>
  <si>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</si>
  <si>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</si>
  <si>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</si>
  <si>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</si>
  <si>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</si>
  <si>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</si>
  <si>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</si>
  <si>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</si>
  <si>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</si>
  <si>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</si>
  <si>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</si>
  <si>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</si>
  <si>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</si>
  <si>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</si>
  <si>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</si>
  <si>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</si>
  <si>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</si>
  <si>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</si>
  <si>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</si>
  <si>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</si>
  <si>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</si>
  <si>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</si>
  <si>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</si>
  <si>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</si>
  <si>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</si>
  <si>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</si>
  <si>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</si>
  <si>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</si>
  <si>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</si>
  <si>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</si>
  <si>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</si>
  <si>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</si>
  <si>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</si>
  <si>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</si>
  <si>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</si>
  <si>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</si>
  <si>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</si>
  <si>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</si>
  <si>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</si>
  <si>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</si>
  <si>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</si>
  <si>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</si>
  <si>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</si>
  <si>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</si>
  <si>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</si>
  <si>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</si>
  <si>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</si>
  <si>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</si>
  <si>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</si>
  <si>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</si>
  <si>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</si>
  <si>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</si>
  <si>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</si>
  <si>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</si>
  <si>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</si>
  <si>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</si>
  <si>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</si>
  <si>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</si>
  <si>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</si>
  <si>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</si>
  <si>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</si>
  <si>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</si>
  <si>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</si>
  <si>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</si>
  <si>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</si>
  <si>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</si>
  <si>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</si>
  <si>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</si>
  <si>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</si>
  <si>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</si>
  <si>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</si>
  <si>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</si>
  <si>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</si>
  <si>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</si>
  <si>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</si>
  <si>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</si>
  <si>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</si>
  <si>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</si>
  <si>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</si>
  <si>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</si>
  <si>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</si>
  <si>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</si>
  <si>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</si>
  <si>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</si>
  <si>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</si>
  <si>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</si>
  <si>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</si>
  <si>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</si>
  <si>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</si>
  <si>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</si>
  <si>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</si>
  <si>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</si>
  <si>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</si>
  <si>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</si>
  <si>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</si>
  <si>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</si>
  <si>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</si>
  <si>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</si>
  <si>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</si>
  <si>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</si>
  <si>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</si>
  <si>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</si>
  <si>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</si>
  <si>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</si>
  <si>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</si>
  <si>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</si>
  <si>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</si>
  <si>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</si>
  <si>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</si>
  <si>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</si>
  <si>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</si>
  <si>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</si>
  <si>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</si>
  <si>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</si>
  <si>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</si>
  <si>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</si>
  <si>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</si>
  <si>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</si>
  <si>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</si>
  <si>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</si>
  <si>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</si>
  <si>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</si>
  <si>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</si>
  <si>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</si>
  <si>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</si>
  <si>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</si>
  <si>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</si>
  <si>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</si>
  <si>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</si>
  <si>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</si>
  <si>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</si>
  <si>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</si>
  <si>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</si>
  <si>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</si>
  <si>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</si>
  <si>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</si>
  <si>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</si>
  <si>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</si>
  <si>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</si>
  <si>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</si>
  <si>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</si>
  <si>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</si>
  <si>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</si>
  <si>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</si>
  <si>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</si>
  <si>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</si>
  <si>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</si>
  <si>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</si>
  <si>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</si>
  <si>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</si>
  <si>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</si>
  <si>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</si>
  <si>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</si>
  <si>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</si>
  <si>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</si>
  <si>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</si>
  <si>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</si>
  <si>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</si>
  <si>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</si>
  <si>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</si>
  <si>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</si>
  <si>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</si>
  <si>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</si>
  <si>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</si>
  <si>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</si>
  <si>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</si>
  <si>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</si>
  <si>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</si>
  <si>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</si>
  <si>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</si>
  <si>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</si>
  <si>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</si>
  <si>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</si>
  <si>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</si>
  <si>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</si>
  <si>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</si>
  <si>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</si>
  <si>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</si>
  <si>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</si>
  <si>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</si>
  <si>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</si>
  <si>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</si>
  <si>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</si>
  <si>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</si>
  <si>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</si>
  <si>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</si>
  <si>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</si>
  <si>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</si>
  <si>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</si>
  <si>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</si>
  <si>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</si>
  <si>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</si>
  <si>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</si>
  <si>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</si>
  <si>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</si>
  <si>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</si>
  <si>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</si>
  <si>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</si>
  <si>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</si>
  <si>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</si>
  <si>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</si>
  <si>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</si>
  <si>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</si>
  <si>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</si>
  <si>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</si>
  <si>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</si>
  <si>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</si>
  <si>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</si>
  <si>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</si>
  <si>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</si>
  <si>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</si>
  <si>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</si>
  <si>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</si>
  <si>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</si>
  <si>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</si>
  <si>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</si>
  <si>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</si>
  <si>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</si>
  <si>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</si>
  <si>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</si>
  <si>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</si>
  <si>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</si>
  <si>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</si>
  <si>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</si>
  <si>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</si>
  <si>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</si>
  <si>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</si>
  <si>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</si>
  <si>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</si>
  <si>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</si>
  <si>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</si>
  <si>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</si>
  <si>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</si>
  <si>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</si>
  <si>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</si>
  <si>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</si>
  <si>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</si>
  <si>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</si>
  <si>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</si>
  <si>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</si>
  <si>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</si>
  <si>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</si>
  <si>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</si>
  <si>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</si>
  <si>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</si>
  <si>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</si>
  <si>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</si>
  <si>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</si>
  <si>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</si>
  <si>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</si>
  <si>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</si>
  <si>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</si>
  <si>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</si>
  <si>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</si>
  <si>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</si>
  <si>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</si>
  <si>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</si>
  <si>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</si>
  <si>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</si>
  <si>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</si>
  <si>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</si>
  <si>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</si>
  <si>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</si>
  <si>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</si>
  <si>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</si>
  <si>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</si>
  <si>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</si>
  <si>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</si>
  <si>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</si>
  <si>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</si>
  <si>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</si>
  <si>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</si>
  <si>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</si>
  <si>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</si>
  <si>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</si>
  <si>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</si>
  <si>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</si>
  <si>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</si>
  <si>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</si>
  <si>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</si>
  <si>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</si>
  <si>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</si>
  <si>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</si>
  <si>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</si>
  <si>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</si>
  <si>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</si>
  <si>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</si>
  <si>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</si>
  <si>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</si>
  <si>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</si>
  <si>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</si>
  <si>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</si>
  <si>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</si>
  <si>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</si>
  <si>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</si>
  <si>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</si>
  <si>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</si>
  <si>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</si>
  <si>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</si>
  <si>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</si>
  <si>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</si>
  <si>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</si>
  <si>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</si>
  <si>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</si>
  <si>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</si>
  <si>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</si>
  <si>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</si>
  <si>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</si>
  <si>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</si>
  <si>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</si>
  <si>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</si>
  <si>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</si>
  <si>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</si>
  <si>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</si>
  <si>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</si>
  <si>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</si>
  <si>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</si>
  <si>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</si>
  <si>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</si>
  <si>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</si>
  <si>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</si>
  <si>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</si>
  <si>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</si>
  <si>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</si>
  <si>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</si>
  <si>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</si>
  <si>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</si>
  <si>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</si>
  <si>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</si>
  <si>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</si>
  <si>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</si>
  <si>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</si>
  <si>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</si>
  <si>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</si>
  <si>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</si>
  <si>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</si>
  <si>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</si>
  <si>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</si>
  <si>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</si>
  <si>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</si>
  <si>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</si>
  <si>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</si>
  <si>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</si>
  <si>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</si>
  <si>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</si>
  <si>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</si>
  <si>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</si>
  <si>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</si>
  <si>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</si>
  <si>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</si>
  <si>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</si>
  <si>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</si>
  <si>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</si>
  <si>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</si>
  <si>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</si>
  <si>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</si>
  <si>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</si>
  <si>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</si>
  <si>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</si>
  <si>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</si>
  <si>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</si>
  <si>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</si>
  <si>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</si>
  <si>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</si>
  <si>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</si>
  <si>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</si>
  <si>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</si>
  <si>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</si>
  <si>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</si>
  <si>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</si>
  <si>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</si>
  <si>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</si>
  <si>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</si>
  <si>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</si>
  <si>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</si>
  <si>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</si>
  <si>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</si>
  <si>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</si>
  <si>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</si>
  <si>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</si>
  <si>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</si>
  <si>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</si>
  <si>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</si>
  <si>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</si>
  <si>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</si>
  <si>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</si>
  <si>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</si>
  <si>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</si>
  <si>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</si>
  <si>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</si>
  <si>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</si>
  <si>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</si>
  <si>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</si>
  <si>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</si>
  <si>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</si>
  <si>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</si>
  <si>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</si>
  <si>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</si>
  <si>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</si>
  <si>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</si>
  <si>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</si>
  <si>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</si>
  <si>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</si>
  <si>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</si>
  <si>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</si>
  <si>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</si>
  <si>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</si>
  <si>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</si>
  <si>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</si>
  <si>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</si>
  <si>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</si>
  <si>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</si>
  <si>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</si>
  <si>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</si>
  <si>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</si>
  <si>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</si>
  <si>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</si>
  <si>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</si>
  <si>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</si>
  <si>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</si>
  <si>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</si>
  <si>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</si>
  <si>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</si>
  <si>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</si>
  <si>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</si>
  <si>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</si>
  <si>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</si>
  <si>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</si>
  <si>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</si>
  <si>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</si>
  <si>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</si>
  <si>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</si>
  <si>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</si>
  <si>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</si>
  <si>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</si>
  <si>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</si>
  <si>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</si>
  <si>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</si>
  <si>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</si>
  <si>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</si>
  <si>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</si>
  <si>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</si>
  <si>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</si>
  <si>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</si>
  <si>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</si>
  <si>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</si>
  <si>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</si>
  <si>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</si>
  <si>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</si>
  <si>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</si>
  <si>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</si>
  <si>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</si>
  <si>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</si>
  <si>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</si>
  <si>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</si>
  <si>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</si>
  <si>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</si>
  <si>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</si>
  <si>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</si>
  <si>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</si>
  <si>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</si>
  <si>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</si>
  <si>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</si>
  <si>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</si>
  <si>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</si>
  <si>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</si>
  <si>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</si>
  <si>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</si>
  <si>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</si>
  <si>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</si>
  <si>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</si>
  <si>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</si>
  <si>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</si>
  <si>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</si>
  <si>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</si>
  <si>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</si>
  <si>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</si>
  <si>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</si>
  <si>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</si>
  <si>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</si>
  <si>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</si>
  <si>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</si>
  <si>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</si>
  <si>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</si>
  <si>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</si>
  <si>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</si>
  <si>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</si>
  <si>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</si>
  <si>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</si>
  <si>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</si>
  <si>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</si>
  <si>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</si>
  <si>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</si>
  <si>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</si>
  <si>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</si>
  <si>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</si>
  <si>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</si>
  <si>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</si>
  <si>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</si>
  <si>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</si>
  <si>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</si>
  <si>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</si>
  <si>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</si>
  <si>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</si>
  <si>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</si>
  <si>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</si>
  <si>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</si>
  <si>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</si>
  <si>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</si>
  <si>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</si>
  <si>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</si>
  <si>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</si>
  <si>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</si>
  <si>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</si>
  <si>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</si>
  <si>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</si>
  <si>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</si>
  <si>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</si>
  <si>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</si>
  <si>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</si>
  <si>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</si>
  <si>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</si>
  <si>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</si>
  <si>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</si>
  <si>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</si>
  <si>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</si>
  <si>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</si>
  <si>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</si>
  <si>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</si>
  <si>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</si>
  <si>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</si>
  <si>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</si>
  <si>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</si>
  <si>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</si>
  <si>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</si>
  <si>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</si>
  <si>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</si>
  <si>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</si>
  <si>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</si>
  <si>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</si>
  <si>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</si>
  <si>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</si>
  <si>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</si>
  <si>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</si>
  <si>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</si>
  <si>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</si>
  <si>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</si>
  <si>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</si>
  <si>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</si>
  <si>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</si>
  <si>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</si>
  <si>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</si>
  <si>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</si>
  <si>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</si>
  <si>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</si>
  <si>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</si>
  <si>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</si>
  <si>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</si>
  <si>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</si>
  <si>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</si>
  <si>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</si>
  <si>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</si>
  <si>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</si>
  <si>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</si>
  <si>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</si>
  <si>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</si>
  <si>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</si>
  <si>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</si>
  <si>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</si>
  <si>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</si>
  <si>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</si>
  <si>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</si>
  <si>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</si>
  <si>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</si>
  <si>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</si>
  <si>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</si>
  <si>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</si>
  <si>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</si>
  <si>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</si>
  <si>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</si>
  <si>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</si>
  <si>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</si>
  <si>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</si>
  <si>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</si>
  <si>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</si>
  <si>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</si>
  <si>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</si>
  <si>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</si>
  <si>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</si>
  <si>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</si>
  <si>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</si>
  <si>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</si>
  <si>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</si>
  <si>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</si>
  <si>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</si>
  <si>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</si>
  <si>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</si>
  <si>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</si>
  <si>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</si>
  <si>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</si>
  <si>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</si>
  <si>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</si>
  <si>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</si>
  <si>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</si>
  <si>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</si>
  <si>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</si>
  <si>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</si>
  <si>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</si>
  <si>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</si>
  <si>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</si>
  <si>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</si>
  <si>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</si>
  <si>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</si>
  <si>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</si>
  <si>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</si>
  <si>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</si>
  <si>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</si>
  <si>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</si>
  <si>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</si>
  <si>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</si>
  <si>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</si>
  <si>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</si>
  <si>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</si>
  <si>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</si>
  <si>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</si>
  <si>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</si>
  <si>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</si>
  <si>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</si>
  <si>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</si>
  <si>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</si>
  <si>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</si>
  <si>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</si>
  <si>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</si>
  <si>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</si>
  <si>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</si>
  <si>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</si>
  <si>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</si>
  <si>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</si>
  <si>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</si>
  <si>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</si>
  <si>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</si>
  <si>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</si>
  <si>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</si>
  <si>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</si>
  <si>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</si>
  <si>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</si>
  <si>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</si>
  <si>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</si>
  <si>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</si>
  <si>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</si>
  <si>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</si>
  <si>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</si>
  <si>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</si>
  <si>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</si>
  <si>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</si>
  <si>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</si>
  <si>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</si>
  <si>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</si>
  <si>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</si>
  <si>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</si>
  <si>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</si>
  <si>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</si>
  <si>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</si>
  <si>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</si>
  <si>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</si>
  <si>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</si>
  <si>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</si>
  <si>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</si>
  <si>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</si>
  <si>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</si>
  <si>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</si>
  <si>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</si>
  <si>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</si>
  <si>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</si>
  <si>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</si>
  <si>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</si>
  <si>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</si>
  <si>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</si>
  <si>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</si>
  <si>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</si>
  <si>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</si>
  <si>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</si>
  <si>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</si>
  <si>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</si>
  <si>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</si>
  <si>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</si>
  <si>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</si>
  <si>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</si>
  <si>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</si>
  <si>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</si>
  <si>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</si>
  <si>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</si>
  <si>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</si>
  <si>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</si>
  <si>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</si>
  <si>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</si>
  <si>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</si>
  <si>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</si>
  <si>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</si>
  <si>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</si>
  <si>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</si>
  <si>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</si>
  <si>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</si>
  <si>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</si>
  <si>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</si>
  <si>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</si>
  <si>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</si>
  <si>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</si>
  <si>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</si>
  <si>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</si>
  <si>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</si>
  <si>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</si>
  <si>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</si>
  <si>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</si>
  <si>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</si>
  <si>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</si>
  <si>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</si>
  <si>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</si>
  <si>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</si>
  <si>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</si>
  <si>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</si>
  <si>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</si>
  <si>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</si>
  <si>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</si>
  <si>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</si>
  <si>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</si>
  <si>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</si>
  <si>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</si>
  <si>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</si>
  <si>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</si>
  <si>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</si>
  <si>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</si>
  <si>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</si>
  <si>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</si>
  <si>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</si>
  <si>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</si>
  <si>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</si>
  <si>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</si>
  <si>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</si>
  <si>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</si>
  <si>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</si>
  <si>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</si>
  <si>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</si>
  <si>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</si>
  <si>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</si>
  <si>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</si>
  <si>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</si>
  <si>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</si>
  <si>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</si>
  <si>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</si>
  <si>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</si>
  <si>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</si>
  <si>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</si>
  <si>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</si>
  <si>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</si>
  <si>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</si>
  <si>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</si>
  <si>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</si>
  <si>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</si>
  <si>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</si>
  <si>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</si>
  <si>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</si>
  <si>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</si>
  <si>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</si>
  <si>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</si>
  <si>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</si>
  <si>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</si>
  <si>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</si>
  <si>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</si>
  <si>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</si>
  <si>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</si>
  <si>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</si>
  <si>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</si>
  <si>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</si>
  <si>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</si>
  <si>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</si>
  <si>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</si>
  <si>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</si>
  <si>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</si>
  <si>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</si>
  <si>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</si>
  <si>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</si>
  <si>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</si>
  <si>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</si>
  <si>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</si>
  <si>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</si>
  <si>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</si>
  <si>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</si>
  <si>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</si>
  <si>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</si>
  <si>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</si>
  <si>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</si>
  <si>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</si>
  <si>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</si>
  <si>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</si>
  <si>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</si>
  <si>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</si>
  <si>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</si>
  <si>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</si>
  <si>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</si>
  <si>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</si>
  <si>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</si>
  <si>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</si>
  <si>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</si>
  <si>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</si>
  <si>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</si>
  <si>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</si>
  <si>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</si>
  <si>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</si>
  <si>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</si>
  <si>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</si>
  <si>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</si>
  <si>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</si>
  <si>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</si>
  <si>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</si>
  <si>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</si>
  <si>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</si>
  <si>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</si>
  <si>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</si>
  <si>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</si>
  <si>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</si>
  <si>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</si>
  <si>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</si>
  <si>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</si>
  <si>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</si>
  <si>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</si>
  <si>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</si>
  <si>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</si>
  <si>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</si>
  <si>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</si>
  <si>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</si>
  <si>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</si>
  <si>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</si>
  <si>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</si>
  <si>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</si>
  <si>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</si>
  <si>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</si>
  <si>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</si>
  <si>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</si>
  <si>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</si>
  <si>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</si>
  <si>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</si>
  <si>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</si>
  <si>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</si>
  <si>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</si>
  <si>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</si>
  <si>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</si>
  <si>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</si>
  <si>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</si>
  <si>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</si>
  <si>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</si>
  <si>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</si>
  <si>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</si>
  <si>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</si>
  <si>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</si>
  <si>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</si>
  <si>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</si>
  <si>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</si>
  <si>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</si>
  <si>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</si>
  <si>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</si>
  <si>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</si>
  <si>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</si>
  <si>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</si>
  <si>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</si>
  <si>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</si>
  <si>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</si>
  <si>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</si>
  <si>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</si>
  <si>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</si>
  <si>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</si>
  <si>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</si>
  <si>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</si>
  <si>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</si>
  <si>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</si>
  <si>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</si>
  <si>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</si>
  <si>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</si>
  <si>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</si>
  <si>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</si>
  <si>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</si>
  <si>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</si>
  <si>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</si>
  <si>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</si>
  <si>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</si>
  <si>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</si>
  <si>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</si>
  <si>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</si>
  <si>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</si>
  <si>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</si>
  <si>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</si>
  <si>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</si>
  <si>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</si>
  <si>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</si>
  <si>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</si>
  <si>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</si>
  <si>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</si>
  <si>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</si>
  <si>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</si>
  <si>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</si>
  <si>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</si>
  <si>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</si>
  <si>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</si>
  <si>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</si>
  <si>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</si>
  <si>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</si>
  <si>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</si>
  <si>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</si>
  <si>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</si>
  <si>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</si>
  <si>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</si>
  <si>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</si>
  <si>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</si>
  <si>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</si>
  <si>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</si>
  <si>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</si>
  <si>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</si>
  <si>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</si>
  <si>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</si>
  <si>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</si>
  <si>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</si>
  <si>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</si>
  <si>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</si>
  <si>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</si>
  <si>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</si>
  <si>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</si>
  <si>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</si>
  <si>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</si>
  <si>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</si>
  <si>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</si>
  <si>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</si>
  <si>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</si>
  <si>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</si>
  <si>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</si>
  <si>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</si>
  <si>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</si>
  <si>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</si>
  <si>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</si>
  <si>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</si>
  <si>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</si>
  <si>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</si>
  <si>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</si>
  <si>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</si>
  <si>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</si>
  <si>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</si>
  <si>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</si>
  <si>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</si>
  <si>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</si>
  <si>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</si>
  <si>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</si>
  <si>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</si>
  <si>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</si>
  <si>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</si>
  <si>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</si>
  <si>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</si>
  <si>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</si>
  <si>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</si>
  <si>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</si>
  <si>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</si>
  <si>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</si>
  <si>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</si>
  <si>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</si>
  <si>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</si>
  <si>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</si>
  <si>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</si>
  <si>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</si>
  <si>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</si>
  <si>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</si>
  <si>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</si>
  <si>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</si>
  <si>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</si>
  <si>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</si>
  <si>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</si>
  <si>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</si>
  <si>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</si>
  <si>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</si>
  <si>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</si>
  <si>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</si>
  <si>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</si>
  <si>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</si>
  <si>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</si>
  <si>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</si>
  <si>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</si>
  <si>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</si>
  <si>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</si>
  <si>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</si>
  <si>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</si>
  <si>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</si>
  <si>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</si>
  <si>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</si>
  <si>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</si>
  <si>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</si>
  <si>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</si>
  <si>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</si>
  <si>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</si>
  <si>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</si>
  <si>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</si>
  <si>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</si>
  <si>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</si>
  <si>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</si>
  <si>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</si>
  <si>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</si>
  <si>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</si>
  <si>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</si>
  <si>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</si>
  <si>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</si>
  <si>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</si>
  <si>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</si>
  <si>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</si>
  <si>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</si>
  <si>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</si>
  <si>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</si>
  <si>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</si>
  <si>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</si>
  <si>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</si>
  <si>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</si>
  <si>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</si>
  <si>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</si>
  <si>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</si>
  <si>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</si>
  <si>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</si>
  <si>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</si>
  <si>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</si>
  <si>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</si>
  <si>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</si>
  <si>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</si>
  <si>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</si>
  <si>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</si>
  <si>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</si>
  <si>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</si>
  <si>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</si>
  <si>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</si>
  <si>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</si>
  <si>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</si>
  <si>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</si>
  <si>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</si>
  <si>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</si>
  <si>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</si>
  <si>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</si>
  <si>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</si>
  <si>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</si>
  <si>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</si>
  <si>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</si>
  <si>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</si>
  <si>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</si>
  <si>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</si>
  <si>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</si>
  <si>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</si>
  <si>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</si>
  <si>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</si>
  <si>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</si>
  <si>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</si>
  <si>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</si>
  <si>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</si>
  <si>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</si>
  <si>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</si>
  <si>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</si>
  <si>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</si>
  <si>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</si>
  <si>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</si>
  <si>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</si>
  <si>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</si>
  <si>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</si>
  <si>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</si>
  <si>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</si>
  <si>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</si>
  <si>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</si>
  <si>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</si>
  <si>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</si>
  <si>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</si>
  <si>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</si>
  <si>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</si>
  <si>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</si>
  <si>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</si>
  <si>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</si>
  <si>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</si>
  <si>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</si>
  <si>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</si>
  <si>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</si>
  <si>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</si>
  <si>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</si>
  <si>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</si>
  <si>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</si>
  <si>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</si>
  <si>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</si>
  <si>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</si>
  <si>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</si>
  <si>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</si>
  <si>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</si>
  <si>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</si>
  <si>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</si>
  <si>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</si>
  <si>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</si>
  <si>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</si>
  <si>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</si>
  <si>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</si>
  <si>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</si>
  <si>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</si>
  <si>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</si>
  <si>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</si>
  <si>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</si>
  <si>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</si>
  <si>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</si>
  <si>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</si>
  <si>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</si>
  <si>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</si>
  <si>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</si>
  <si>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</si>
  <si>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</si>
  <si>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</si>
  <si>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</si>
  <si>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</si>
  <si>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</si>
  <si>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</si>
  <si>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</si>
  <si>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</si>
  <si>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</si>
  <si>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</si>
  <si>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</si>
  <si>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</si>
  <si>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</si>
  <si>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</si>
  <si>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</si>
  <si>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</si>
  <si>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</si>
  <si>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</si>
  <si>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</si>
  <si>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</si>
  <si>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</si>
  <si>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</si>
  <si>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</si>
  <si>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</si>
  <si>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</si>
  <si>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</si>
  <si>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</si>
  <si>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</si>
  <si>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</si>
  <si>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</si>
  <si>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</si>
  <si>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</si>
  <si>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</si>
  <si>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</si>
  <si>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</si>
  <si>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</si>
  <si>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</si>
  <si>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</si>
  <si>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</si>
  <si>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</si>
  <si>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</si>
  <si>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</si>
  <si>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</si>
  <si>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</si>
  <si>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</si>
  <si>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</si>
  <si>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</si>
  <si>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</si>
  <si>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</si>
  <si>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</si>
  <si>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</si>
  <si>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</si>
  <si>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</si>
  <si>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</si>
  <si>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</si>
  <si>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</si>
  <si>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</si>
  <si>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</si>
  <si>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</si>
  <si>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</si>
  <si>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</si>
  <si>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</si>
  <si>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</si>
  <si>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</si>
  <si>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</si>
  <si>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</si>
  <si>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</si>
  <si>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</si>
  <si>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</si>
  <si>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</si>
  <si>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</si>
  <si>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</si>
  <si>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</si>
  <si>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</si>
  <si>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</si>
  <si>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</si>
  <si>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</si>
  <si>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</si>
  <si>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</si>
  <si>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</si>
  <si>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</si>
  <si>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</si>
  <si>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</si>
  <si>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</si>
  <si>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</si>
  <si>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</si>
  <si>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</si>
  <si>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</si>
  <si>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</si>
  <si>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</si>
  <si>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</si>
  <si>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</si>
  <si>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</si>
  <si>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</si>
  <si>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</si>
  <si>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</si>
  <si>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</si>
  <si>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</si>
  <si>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</si>
  <si>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</si>
  <si>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</si>
  <si>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</si>
  <si>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</si>
  <si>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</si>
  <si>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</si>
  <si>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</si>
  <si>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</si>
  <si>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</si>
  <si>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</si>
  <si>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</si>
  <si>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</si>
  <si>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</si>
  <si>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</si>
  <si>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</si>
  <si>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</si>
  <si>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</si>
  <si>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</si>
  <si>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</si>
  <si>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</si>
  <si>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</si>
  <si>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</si>
  <si>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</si>
  <si>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</si>
  <si>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</si>
  <si>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</si>
  <si>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</si>
  <si>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</si>
  <si>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</si>
  <si>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</si>
  <si>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</si>
  <si>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</si>
  <si>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</si>
  <si>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</si>
  <si>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</si>
  <si>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</si>
  <si>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</si>
  <si>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</si>
  <si>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</si>
  <si>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</si>
  <si>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</si>
  <si>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</si>
  <si>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</si>
  <si>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</si>
  <si>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</si>
  <si>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</si>
  <si>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</si>
  <si>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</si>
  <si>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</si>
  <si>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</si>
  <si>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</si>
  <si>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</si>
  <si>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</si>
  <si>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</si>
  <si>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</si>
  <si>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</si>
  <si>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</si>
  <si>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</si>
  <si>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</si>
  <si>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</si>
  <si>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</si>
  <si>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</si>
  <si>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</si>
  <si>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</si>
  <si>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</si>
  <si>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</si>
  <si>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</si>
  <si>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</si>
  <si>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</si>
  <si>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</si>
  <si>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</si>
  <si>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</si>
  <si>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</si>
  <si>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</si>
  <si>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</si>
  <si>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</si>
  <si>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</si>
  <si>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</si>
  <si>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</si>
  <si>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</si>
  <si>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</si>
  <si>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</si>
  <si>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</si>
  <si>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</si>
  <si>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</si>
  <si>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</si>
  <si>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</si>
  <si>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</si>
  <si>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</si>
  <si>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</si>
  <si>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</si>
  <si>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</si>
  <si>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</si>
  <si>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</si>
  <si>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</si>
  <si>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</si>
  <si>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</si>
  <si>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</si>
  <si>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</si>
  <si>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</si>
  <si>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</si>
  <si>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</si>
  <si>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</si>
  <si>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</si>
  <si>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</si>
  <si>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</si>
  <si>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</si>
  <si>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</si>
  <si>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</si>
  <si>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</si>
  <si>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</si>
  <si>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</si>
  <si>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</si>
  <si>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</si>
  <si>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</si>
  <si>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</si>
  <si>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</si>
  <si>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</si>
  <si>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</si>
  <si>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</si>
  <si>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</si>
  <si>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</si>
  <si>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</si>
  <si>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</si>
  <si>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</si>
  <si>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</si>
  <si>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</si>
  <si>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</si>
  <si>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</si>
  <si>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</si>
  <si>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</si>
  <si>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</si>
  <si>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</si>
  <si>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</si>
  <si>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</si>
  <si>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</si>
  <si>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</si>
  <si>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</si>
  <si>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</si>
  <si>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</si>
  <si>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</si>
  <si>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</si>
  <si>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</si>
  <si>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</si>
  <si>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</si>
  <si>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</si>
  <si>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</si>
  <si>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</si>
  <si>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</si>
  <si>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</si>
  <si>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</si>
  <si>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</si>
  <si>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</si>
  <si>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</si>
  <si>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</si>
  <si>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</si>
  <si>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</si>
  <si>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</si>
  <si>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</si>
  <si>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</si>
  <si>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</si>
  <si>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</si>
  <si>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</si>
  <si>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</si>
  <si>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</si>
  <si>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</si>
  <si>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</si>
  <si>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</si>
  <si>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</si>
  <si>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</si>
  <si>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</si>
  <si>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</si>
  <si>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</si>
  <si>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</si>
  <si>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</si>
  <si>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</si>
  <si>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</si>
  <si>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</si>
  <si>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</si>
  <si>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</si>
  <si>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</si>
  <si>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</si>
  <si>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</si>
  <si>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</si>
  <si>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</si>
  <si>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</si>
  <si>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</si>
  <si>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</si>
  <si>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</si>
  <si>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</si>
  <si>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</si>
  <si>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</si>
  <si>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</si>
  <si>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</si>
  <si>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</si>
  <si>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</si>
  <si>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</si>
  <si>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</si>
  <si>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</si>
  <si>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</si>
  <si>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</si>
  <si>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</si>
  <si>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</si>
  <si>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</si>
  <si>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</si>
  <si>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</si>
  <si>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</si>
  <si>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</si>
  <si>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</si>
  <si>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</si>
  <si>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</si>
  <si>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</si>
  <si>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</si>
  <si>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</si>
  <si>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</si>
  <si>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</si>
  <si>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</si>
  <si>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</si>
  <si>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</si>
  <si>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</si>
  <si>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</si>
  <si>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</si>
  <si>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</si>
  <si>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</si>
  <si>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</si>
  <si>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</si>
  <si>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</si>
  <si>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</si>
  <si>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</si>
  <si>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</si>
  <si>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</si>
  <si>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</si>
  <si>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</si>
  <si>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</si>
  <si>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</si>
  <si>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</si>
  <si>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</si>
  <si>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</si>
  <si>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</si>
  <si>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</si>
  <si>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</si>
  <si>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</si>
  <si>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</si>
  <si>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</si>
  <si>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</si>
  <si>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</si>
  <si>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</si>
  <si>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</si>
  <si>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</si>
  <si>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</si>
  <si>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</si>
  <si>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</si>
  <si>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</si>
  <si>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</si>
  <si>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</si>
  <si>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</si>
  <si>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</si>
  <si>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</si>
  <si>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</si>
  <si>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</si>
  <si>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</si>
  <si>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</si>
  <si>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</si>
  <si>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</si>
  <si>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</si>
  <si>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</si>
  <si>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</si>
  <si>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</si>
  <si>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</si>
  <si>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</si>
  <si>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</si>
  <si>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</si>
  <si>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</si>
  <si>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</si>
  <si>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</si>
  <si>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</si>
  <si>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</si>
  <si>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</si>
  <si>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</si>
  <si>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</si>
  <si>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</si>
  <si>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</si>
  <si>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</si>
  <si>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</si>
  <si>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</si>
  <si>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</si>
  <si>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</si>
  <si>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</si>
  <si>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</si>
  <si>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</si>
  <si>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</si>
  <si>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</si>
  <si>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</si>
  <si>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</si>
  <si>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</si>
  <si>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</si>
  <si>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</si>
  <si>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</si>
  <si>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</si>
  <si>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</si>
  <si>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</si>
  <si>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</si>
  <si>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</si>
  <si>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</si>
  <si>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</si>
  <si>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</si>
  <si>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</si>
  <si>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</si>
  <si>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</si>
  <si>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</si>
  <si>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</si>
  <si>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</si>
  <si>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</si>
  <si>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</si>
  <si>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</si>
  <si>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</si>
  <si>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</si>
  <si>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</si>
  <si>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</si>
  <si>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</si>
  <si>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</si>
  <si>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</si>
  <si>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</si>
  <si>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</si>
  <si>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</si>
  <si>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</si>
  <si>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</si>
  <si>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</si>
  <si>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</si>
  <si>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</si>
  <si>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</si>
  <si>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</si>
  <si>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</si>
  <si>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</si>
  <si>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</si>
  <si>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</si>
  <si>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</si>
  <si>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</si>
  <si>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</si>
  <si>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</si>
  <si>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</si>
  <si>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</si>
  <si>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</si>
  <si>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</si>
  <si>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</si>
  <si>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</si>
  <si>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</si>
  <si>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</si>
  <si>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</si>
  <si>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</si>
  <si>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</si>
  <si>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</si>
  <si>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</si>
  <si>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</si>
  <si>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</si>
  <si>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</si>
  <si>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</si>
  <si>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</si>
  <si>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</si>
  <si>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</si>
  <si>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</si>
  <si>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</si>
  <si>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</si>
  <si>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</si>
  <si>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</si>
  <si>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</si>
  <si>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</si>
  <si>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</si>
  <si>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</si>
  <si>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</si>
  <si>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</si>
  <si>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</si>
  <si>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</si>
  <si>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</si>
  <si>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</si>
  <si>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</si>
  <si>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</si>
  <si>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</si>
  <si>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</si>
  <si>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</si>
  <si>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</si>
  <si>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</si>
  <si>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</si>
  <si>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</si>
  <si>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</si>
  <si>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</si>
  <si>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</si>
  <si>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</si>
  <si>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</si>
  <si>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</si>
  <si>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</si>
  <si>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</si>
  <si>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</si>
  <si>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</si>
  <si>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</si>
  <si>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</si>
  <si>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</si>
  <si>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</si>
  <si>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</si>
  <si>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</si>
  <si>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</si>
  <si>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</si>
  <si>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</si>
  <si>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</si>
  <si>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</si>
  <si>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</si>
  <si>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</si>
  <si>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</si>
  <si>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</si>
  <si>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</si>
  <si>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</si>
  <si>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</si>
  <si>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</si>
  <si>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</si>
  <si>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</si>
  <si>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</si>
  <si>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</si>
  <si>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</si>
  <si>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</si>
  <si>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</si>
  <si>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</si>
  <si>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</si>
  <si>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</si>
  <si>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</si>
  <si>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</si>
  <si>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</si>
  <si>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</si>
  <si>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</si>
  <si>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</si>
  <si>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</si>
  <si>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</si>
  <si>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</si>
  <si>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</si>
  <si>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</si>
  <si>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</si>
  <si>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</si>
  <si>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</si>
  <si>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</si>
  <si>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</si>
  <si>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</si>
  <si>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</si>
  <si>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</si>
  <si>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</si>
  <si>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</si>
  <si>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</si>
  <si>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</si>
  <si>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</si>
  <si>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</si>
  <si>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</si>
  <si>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</si>
  <si>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</si>
  <si>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</si>
  <si>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</si>
  <si>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</si>
  <si>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</si>
  <si>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</si>
  <si>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</si>
  <si>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</si>
  <si>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</si>
  <si>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</si>
  <si>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</si>
  <si>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</si>
  <si>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</si>
  <si>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</si>
  <si>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</si>
  <si>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</si>
  <si>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</si>
  <si>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</si>
  <si>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</si>
  <si>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</si>
  <si>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</si>
  <si>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</si>
  <si>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</si>
  <si>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</si>
  <si>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</si>
  <si>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</si>
  <si>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</si>
  <si>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</si>
  <si>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</si>
  <si>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</si>
  <si>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</si>
  <si>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</si>
  <si>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</si>
  <si>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</si>
  <si>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</si>
  <si>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</si>
  <si>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</si>
  <si>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</si>
  <si>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</si>
  <si>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</si>
  <si>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</si>
  <si>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</si>
  <si>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</si>
  <si>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</si>
  <si>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</si>
  <si>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</si>
  <si>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</si>
  <si>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</si>
  <si>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</si>
  <si>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</si>
  <si>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</si>
  <si>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</si>
  <si>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</si>
  <si>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</si>
  <si>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</si>
  <si>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</si>
  <si>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</si>
  <si>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</si>
  <si>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</si>
  <si>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</si>
  <si>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</si>
  <si>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</si>
  <si>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</si>
  <si>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</si>
  <si>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</si>
  <si>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</si>
  <si>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</si>
  <si>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</si>
  <si>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</si>
  <si>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</si>
  <si>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</si>
  <si>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</si>
  <si>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</si>
  <si>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</si>
  <si>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</si>
  <si>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</si>
  <si>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</si>
  <si>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</si>
  <si>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</si>
  <si>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</si>
  <si>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</si>
  <si>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</si>
  <si>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</si>
  <si>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</si>
  <si>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</si>
  <si>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</si>
  <si>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</si>
  <si>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</si>
  <si>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</si>
  <si>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</si>
  <si>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</si>
  <si>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</si>
  <si>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</si>
  <si>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</si>
  <si>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</si>
  <si>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</si>
  <si>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</si>
  <si>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</si>
  <si>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</si>
  <si>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</si>
  <si>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</si>
  <si>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</si>
  <si>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</si>
  <si>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</si>
  <si>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</si>
  <si>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</si>
  <si>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</si>
  <si>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</si>
  <si>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</si>
  <si>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</si>
  <si>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</si>
  <si>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</si>
  <si>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</si>
  <si>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</si>
  <si>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</si>
  <si>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</si>
  <si>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</si>
  <si>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</si>
  <si>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</si>
  <si>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</si>
  <si>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</si>
  <si>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</si>
  <si>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</si>
  <si>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</si>
  <si>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</si>
  <si>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</si>
  <si>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</si>
  <si>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</si>
  <si>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</si>
  <si>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</si>
  <si>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</si>
  <si>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</si>
  <si>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</si>
  <si>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</si>
  <si>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</si>
  <si>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</si>
  <si>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</si>
  <si>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</si>
  <si>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</si>
  <si>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</si>
  <si>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</si>
  <si>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</si>
  <si>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</si>
  <si>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</si>
  <si>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</si>
  <si>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</si>
  <si>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</si>
  <si>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</si>
  <si>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</si>
  <si>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</si>
  <si>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</si>
  <si>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</si>
  <si>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</si>
  <si>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</si>
  <si>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</si>
  <si>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</si>
  <si>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</si>
  <si>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</si>
  <si>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</si>
  <si>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</si>
  <si>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</si>
  <si>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</si>
  <si>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</si>
  <si>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</si>
  <si>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</si>
  <si>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</si>
  <si>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</si>
  <si>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</si>
  <si>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</si>
  <si>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</si>
  <si>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</si>
  <si>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</si>
  <si>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</si>
  <si>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</si>
  <si>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</si>
  <si>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</si>
  <si>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</si>
  <si>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</si>
  <si>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</si>
  <si>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</si>
  <si>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</si>
  <si>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</si>
  <si>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</si>
  <si>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</si>
  <si>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</si>
  <si>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</si>
  <si>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</si>
  <si>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</si>
  <si>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</si>
  <si>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</si>
  <si>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</si>
  <si>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</si>
  <si>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</si>
  <si>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</si>
  <si>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</si>
  <si>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</si>
  <si>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</si>
  <si>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</si>
  <si>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</si>
  <si>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</si>
  <si>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</si>
  <si>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</si>
  <si>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</si>
  <si>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</si>
  <si>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</si>
  <si>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</si>
  <si>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</si>
  <si>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</si>
  <si>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</si>
  <si>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</si>
  <si>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</si>
  <si>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</si>
  <si>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</si>
  <si>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</si>
  <si>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</si>
  <si>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</si>
  <si>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</si>
  <si>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</si>
  <si>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</si>
  <si>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</si>
  <si>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</si>
  <si>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</si>
  <si>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</si>
  <si>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</si>
  <si>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</si>
  <si>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</si>
  <si>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</si>
  <si>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</si>
  <si>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</si>
  <si>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</si>
  <si>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</si>
  <si>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</si>
  <si>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</si>
  <si>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</si>
  <si>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</si>
  <si>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</si>
  <si>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</si>
  <si>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</si>
  <si>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</si>
  <si>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</si>
  <si>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</si>
  <si>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</si>
  <si>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</si>
  <si>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</si>
  <si>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</si>
  <si>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</si>
  <si>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</si>
  <si>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</si>
  <si>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</si>
  <si>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</si>
  <si>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</si>
  <si>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</si>
  <si>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</si>
  <si>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</si>
  <si>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</si>
  <si>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</si>
  <si>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</si>
  <si>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</si>
  <si>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</si>
  <si>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</si>
  <si>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</si>
  <si>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</si>
  <si>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</si>
  <si>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</si>
  <si>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</si>
  <si>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</si>
  <si>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</si>
  <si>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</si>
  <si>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</si>
  <si>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</si>
  <si>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</si>
  <si>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</si>
  <si>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</si>
  <si>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</si>
  <si>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</si>
  <si>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</si>
  <si>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</si>
  <si>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</si>
  <si>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</si>
  <si>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</si>
  <si>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</si>
  <si>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</si>
  <si>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</si>
  <si>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</si>
  <si>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</si>
  <si>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</si>
  <si>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</si>
  <si>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</si>
  <si>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</si>
  <si>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</si>
  <si>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</si>
  <si>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</si>
  <si>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</si>
  <si>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</si>
  <si>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</si>
  <si>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</si>
  <si>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</si>
  <si>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</si>
  <si>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</si>
  <si>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</si>
  <si>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</si>
  <si>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</si>
  <si>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</si>
  <si>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</si>
  <si>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</si>
  <si>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</si>
  <si>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</si>
  <si>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</si>
  <si>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</si>
  <si>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</si>
  <si>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</si>
  <si>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</si>
  <si>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</si>
  <si>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</si>
  <si>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</si>
  <si>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</si>
  <si>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</si>
  <si>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</si>
  <si>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</si>
  <si>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</si>
  <si>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</si>
  <si>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</si>
  <si>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</si>
  <si>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</si>
  <si>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</si>
  <si>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</si>
  <si>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</si>
  <si>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</si>
  <si>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</si>
  <si>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</si>
  <si>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</si>
  <si>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</si>
  <si>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</si>
  <si>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</si>
  <si>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</si>
  <si>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</si>
  <si>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</si>
  <si>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</si>
  <si>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</si>
  <si>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</si>
  <si>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</si>
  <si>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</si>
  <si>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</si>
  <si>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</si>
  <si>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</si>
  <si>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</si>
  <si>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</si>
  <si>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</si>
  <si>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</si>
  <si>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</si>
  <si>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</si>
  <si>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</si>
  <si>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</si>
  <si>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</si>
  <si>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</si>
  <si>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</si>
  <si>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</si>
  <si>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</si>
  <si>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</si>
  <si>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</si>
  <si>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</si>
  <si>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</si>
  <si>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</si>
  <si>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</si>
  <si>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</si>
  <si>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</si>
  <si>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</si>
  <si>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</si>
  <si>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</si>
  <si>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</si>
  <si>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</si>
  <si>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</si>
  <si>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</si>
  <si>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</si>
  <si>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</si>
  <si>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</si>
  <si>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</si>
  <si>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</si>
  <si>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</si>
  <si>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</si>
  <si>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</si>
  <si>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</si>
  <si>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</si>
  <si>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</si>
  <si>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</si>
  <si>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</si>
  <si>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</si>
  <si>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</si>
  <si>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</si>
  <si>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</si>
  <si>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</si>
  <si>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</si>
  <si>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</si>
  <si>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</si>
  <si>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</si>
  <si>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</si>
  <si>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</si>
  <si>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</si>
  <si>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</si>
  <si>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</si>
  <si>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</si>
  <si>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</si>
  <si>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</si>
  <si>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</si>
  <si>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</si>
  <si>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</si>
  <si>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</si>
  <si>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</si>
  <si>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</si>
  <si>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</si>
  <si>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</si>
  <si>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</si>
  <si>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</si>
  <si>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</si>
  <si>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</si>
  <si>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</si>
  <si>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</si>
  <si>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</si>
  <si>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</si>
  <si>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</si>
  <si>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</si>
  <si>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</si>
  <si>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</si>
  <si>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</si>
  <si>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</si>
  <si>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</si>
  <si>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</si>
  <si>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</si>
  <si>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</si>
  <si>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</si>
  <si>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</si>
  <si>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</si>
  <si>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</si>
  <si>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</si>
  <si>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</si>
  <si>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</si>
  <si>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</si>
  <si>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</si>
  <si>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</si>
  <si>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</si>
  <si>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</si>
  <si>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</si>
  <si>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</si>
  <si>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</si>
  <si>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</si>
  <si>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</si>
  <si>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</si>
  <si>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</si>
  <si>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</si>
  <si>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</si>
  <si>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</si>
  <si>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</si>
  <si>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</si>
  <si>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</si>
  <si>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</si>
  <si>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</si>
  <si>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</si>
  <si>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</si>
  <si>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</si>
  <si>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</si>
  <si>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</si>
  <si>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</si>
  <si>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</si>
  <si>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</si>
  <si>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</si>
  <si>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</si>
  <si>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</si>
  <si>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</si>
  <si>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</si>
  <si>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</si>
  <si>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</si>
  <si>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</si>
  <si>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</si>
  <si>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</si>
  <si>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</si>
  <si>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</si>
  <si>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</si>
  <si>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</si>
  <si>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</si>
  <si>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</si>
  <si>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</si>
  <si>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</si>
  <si>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</si>
  <si>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</si>
  <si>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</si>
  <si>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</si>
  <si>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</si>
  <si>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</si>
  <si>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</si>
  <si>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</si>
  <si>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</si>
  <si>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</si>
  <si>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</si>
  <si>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</si>
  <si>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</si>
  <si>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</si>
  <si>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</si>
  <si>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</si>
  <si>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</si>
  <si>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</si>
  <si>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</si>
  <si>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</si>
  <si>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</si>
  <si>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</si>
  <si>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</si>
  <si>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</si>
  <si>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</si>
  <si>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</si>
  <si>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</si>
  <si>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</si>
  <si>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</si>
  <si>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</si>
  <si>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</si>
  <si>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</si>
  <si>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</si>
  <si>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</si>
  <si>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</si>
  <si>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</si>
  <si>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</si>
  <si>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</si>
  <si>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</si>
  <si>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</si>
  <si>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</si>
  <si>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</si>
  <si>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</si>
  <si>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</si>
  <si>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</si>
  <si>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</si>
  <si>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</si>
  <si>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</si>
  <si>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</si>
  <si>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</si>
  <si>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</si>
  <si>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</si>
  <si>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</si>
  <si>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</si>
  <si>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</si>
  <si>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</si>
  <si>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</si>
  <si>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</si>
  <si>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</si>
  <si>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</si>
  <si>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</si>
  <si>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</si>
  <si>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</si>
  <si>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</si>
  <si>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</si>
  <si>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</si>
  <si>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</si>
  <si>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</si>
  <si>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</si>
  <si>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</si>
  <si>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</si>
  <si>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</si>
  <si>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</si>
  <si>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</si>
  <si>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</si>
  <si>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</si>
  <si>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</si>
  <si>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</si>
  <si>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</si>
  <si>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</si>
  <si>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</si>
  <si>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</si>
  <si>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</si>
  <si>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</si>
  <si>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</si>
  <si>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</si>
  <si>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</si>
  <si>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</si>
  <si>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</si>
  <si>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</si>
  <si>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</si>
  <si>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</si>
  <si>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</si>
  <si>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</si>
  <si>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</si>
  <si>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</si>
  <si>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</si>
  <si>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</si>
  <si>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</si>
  <si>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</si>
  <si>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</si>
  <si>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</si>
  <si>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</si>
  <si>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</si>
  <si>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</si>
  <si>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</si>
  <si>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</si>
  <si>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</si>
  <si>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</si>
  <si>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</si>
  <si>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</si>
  <si>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</si>
  <si>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</si>
  <si>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</si>
  <si>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</si>
  <si>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</si>
  <si>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</si>
  <si>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</si>
  <si>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</si>
  <si>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</si>
  <si>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</si>
  <si>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</si>
  <si>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</si>
  <si>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</si>
  <si>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</si>
  <si>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</si>
  <si>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</si>
  <si>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</si>
  <si>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</si>
  <si>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</si>
  <si>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</si>
  <si>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</si>
  <si>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</si>
  <si>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</si>
  <si>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</si>
  <si>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</si>
  <si>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</si>
  <si>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</si>
  <si>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</si>
  <si>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</si>
  <si>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</si>
  <si>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</si>
  <si>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</si>
  <si>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</si>
  <si>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</si>
  <si>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</si>
  <si>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</si>
  <si>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</si>
  <si>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</si>
  <si>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</si>
  <si>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</si>
  <si>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</si>
  <si>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</si>
  <si>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</si>
  <si>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</si>
  <si>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</si>
  <si>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</si>
  <si>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</si>
  <si>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</si>
  <si>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</si>
  <si>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</si>
  <si>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</si>
  <si>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</si>
  <si>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</si>
  <si>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</si>
  <si>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</si>
  <si>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</si>
  <si>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</si>
  <si>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</si>
  <si>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</si>
  <si>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</si>
  <si>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</si>
  <si>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</si>
  <si>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</si>
  <si>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</si>
  <si>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</si>
  <si>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</si>
  <si>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</si>
  <si>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</si>
  <si>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</si>
  <si>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</si>
  <si>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</si>
  <si>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</si>
  <si>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</si>
  <si>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</si>
  <si>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</si>
  <si>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</si>
  <si>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</si>
  <si>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</si>
  <si>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</si>
  <si>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</si>
  <si>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</si>
  <si>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</si>
  <si>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</si>
  <si>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</si>
  <si>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</si>
  <si>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</si>
  <si>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</si>
  <si>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</si>
  <si>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</si>
  <si>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</si>
  <si>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</si>
  <si>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</si>
  <si>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</si>
  <si>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</si>
  <si>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</si>
  <si>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</si>
  <si>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</si>
  <si>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</si>
  <si>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</si>
  <si>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</si>
  <si>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</si>
  <si>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</si>
  <si>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</si>
  <si>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</si>
  <si>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</si>
  <si>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</si>
  <si>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</si>
  <si>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</si>
  <si>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</si>
  <si>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</si>
  <si>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</si>
  <si>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</si>
  <si>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</si>
  <si>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</si>
  <si>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</si>
  <si>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</si>
  <si>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</si>
  <si>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</si>
  <si>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</si>
  <si>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</si>
  <si>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</si>
  <si>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</si>
  <si>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</si>
  <si>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</si>
  <si>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</si>
  <si>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</si>
  <si>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</si>
  <si>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</si>
  <si>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</si>
  <si>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</si>
  <si>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</si>
  <si>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</si>
  <si>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</si>
  <si>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</si>
  <si>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</si>
  <si>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</si>
  <si>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</si>
  <si>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</si>
  <si>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</si>
  <si>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</si>
  <si>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</si>
  <si>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</si>
  <si>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</si>
  <si>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</si>
  <si>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</si>
  <si>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</si>
  <si>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</si>
  <si>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</si>
  <si>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</si>
  <si>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</si>
  <si>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</si>
  <si>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</si>
  <si>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</si>
  <si>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</si>
  <si>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</si>
  <si>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</si>
  <si>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</si>
  <si>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</si>
  <si>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</si>
  <si>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</si>
  <si>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</si>
  <si>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</si>
  <si>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</si>
  <si>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</si>
  <si>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</si>
  <si>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</si>
  <si>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</si>
  <si>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</si>
  <si>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</si>
  <si>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</si>
  <si>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</si>
  <si>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</si>
  <si>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</si>
  <si>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</si>
  <si>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</si>
  <si>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</si>
  <si>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</si>
  <si>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</si>
  <si>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</si>
  <si>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</si>
  <si>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</si>
  <si>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</si>
  <si>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</si>
  <si>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</si>
  <si>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</si>
  <si>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</si>
  <si>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</si>
  <si>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</si>
  <si>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</si>
  <si>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</si>
  <si>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</si>
  <si>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</si>
  <si>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</si>
  <si>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</si>
  <si>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</si>
  <si>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</si>
  <si>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</si>
  <si>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</si>
  <si>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</si>
  <si>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</si>
  <si>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</si>
  <si>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</si>
  <si>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</si>
  <si>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</si>
  <si>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</si>
  <si>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</si>
  <si>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</si>
  <si>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</si>
  <si>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</si>
  <si>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</si>
  <si>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</si>
  <si>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</si>
  <si>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</si>
  <si>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</si>
  <si>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</si>
  <si>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</si>
  <si>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</si>
  <si>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</si>
  <si>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</si>
  <si>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</si>
  <si>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</si>
  <si>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</si>
  <si>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</si>
  <si>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</si>
  <si>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</si>
  <si>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</si>
  <si>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</si>
  <si>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</si>
  <si>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</si>
  <si>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</si>
  <si>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</si>
  <si>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</si>
  <si>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</si>
  <si>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</si>
  <si>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</si>
  <si>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</si>
  <si>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</si>
  <si>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</si>
  <si>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</si>
  <si>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</si>
  <si>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</si>
  <si>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</si>
  <si>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</si>
  <si>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</si>
  <si>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</si>
  <si>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</si>
  <si>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</si>
  <si>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</si>
  <si>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</si>
  <si>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</si>
  <si>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</si>
  <si>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</si>
  <si>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</si>
  <si>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</si>
  <si>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</si>
  <si>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</si>
  <si>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</si>
  <si>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</si>
  <si>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</si>
  <si>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</si>
  <si>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</si>
  <si>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</si>
  <si>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</si>
  <si>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</si>
  <si>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</si>
  <si>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</si>
  <si>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</si>
  <si>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</si>
  <si>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</si>
  <si>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</si>
  <si>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</si>
  <si>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</si>
  <si>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</si>
  <si>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</si>
  <si>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</si>
  <si>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</si>
  <si>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</si>
  <si>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</si>
  <si>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</si>
  <si>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</si>
  <si>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</si>
  <si>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</si>
  <si>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</si>
  <si>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</si>
  <si>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</si>
  <si>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</si>
  <si>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</si>
  <si>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</si>
  <si>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</si>
  <si>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</si>
  <si>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</si>
  <si>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</si>
  <si>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</si>
  <si>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</si>
  <si>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</si>
  <si>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</si>
  <si>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</si>
  <si>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</si>
  <si>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</si>
  <si>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</si>
  <si>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</si>
  <si>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</si>
  <si>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</si>
  <si>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</si>
  <si>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</si>
  <si>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</si>
  <si>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</si>
  <si>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</si>
  <si>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</si>
  <si>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</si>
  <si>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</si>
  <si>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</si>
  <si>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</si>
  <si>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</si>
  <si>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</si>
  <si>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</si>
  <si>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</si>
  <si>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</si>
  <si>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</si>
  <si>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</si>
  <si>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</si>
  <si>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</si>
  <si>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</si>
  <si>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</si>
  <si>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</si>
  <si>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</si>
  <si>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</si>
  <si>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</si>
  <si>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</si>
  <si>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</si>
  <si>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</si>
  <si>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</si>
  <si>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</si>
  <si>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</si>
  <si>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</si>
  <si>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</si>
  <si>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</si>
  <si>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</si>
  <si>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</si>
  <si>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</si>
  <si>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</si>
  <si>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</si>
  <si>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</si>
  <si>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</si>
  <si>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</si>
  <si>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</si>
  <si>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</si>
  <si>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</si>
  <si>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</si>
  <si>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</si>
  <si>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</si>
  <si>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</si>
  <si>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</si>
  <si>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</si>
  <si>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</si>
  <si>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</si>
  <si>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</si>
  <si>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</si>
  <si>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</si>
  <si>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</si>
  <si>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</si>
  <si>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</si>
  <si>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</si>
  <si>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</si>
  <si>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</si>
  <si>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</si>
  <si>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</si>
  <si>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</si>
  <si>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</si>
  <si>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</si>
  <si>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</si>
  <si>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</si>
  <si>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</si>
  <si>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</si>
  <si>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</si>
  <si>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</si>
  <si>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</si>
  <si>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</si>
  <si>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</si>
  <si>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</si>
  <si>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</si>
  <si>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</si>
  <si>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</si>
  <si>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</si>
  <si>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</si>
  <si>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</si>
  <si>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</si>
  <si>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</si>
  <si>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</si>
  <si>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</si>
  <si>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</si>
  <si>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</si>
  <si>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</si>
  <si>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</si>
  <si>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</si>
  <si>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</si>
  <si>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</si>
  <si>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</si>
  <si>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</si>
  <si>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</si>
  <si>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</si>
  <si>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</si>
  <si>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</si>
  <si>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</si>
  <si>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</si>
  <si>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</si>
  <si>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</si>
  <si>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</si>
  <si>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</si>
  <si>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</si>
  <si>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</si>
  <si>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</si>
  <si>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</si>
  <si>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</si>
  <si>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</si>
  <si>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</si>
  <si>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</si>
  <si>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</si>
  <si>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</si>
  <si>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</si>
  <si>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</si>
  <si>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</si>
  <si>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</si>
  <si>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</si>
  <si>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</si>
  <si>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</si>
  <si>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</si>
  <si>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</si>
  <si>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</si>
  <si>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</si>
  <si>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</si>
  <si>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</si>
  <si>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</si>
  <si>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</si>
  <si>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</si>
  <si>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</si>
  <si>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</si>
  <si>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</si>
  <si>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</si>
  <si>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</si>
  <si>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</si>
  <si>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</si>
  <si>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</si>
  <si>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</si>
  <si>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</si>
  <si>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</si>
  <si>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</si>
  <si>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</si>
  <si>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</si>
  <si>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</si>
  <si>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</si>
  <si>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</si>
  <si>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</si>
  <si>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</si>
  <si>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</si>
  <si>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</si>
  <si>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</si>
  <si>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</si>
  <si>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</si>
  <si>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</si>
  <si>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</si>
  <si>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</si>
  <si>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</si>
  <si>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</si>
  <si>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</si>
  <si>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</si>
  <si>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</si>
  <si>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</si>
  <si>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</si>
  <si>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</si>
  <si>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</si>
  <si>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</si>
  <si>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</si>
  <si>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</si>
  <si>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</si>
  <si>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</si>
  <si>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</si>
  <si>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</si>
  <si>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</si>
  <si>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</si>
  <si>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</si>
  <si>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</si>
  <si>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</si>
  <si>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</si>
  <si>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</si>
  <si>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</si>
  <si>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</si>
  <si>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</si>
  <si>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</si>
  <si>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</si>
  <si>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</si>
  <si>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</si>
  <si>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</si>
  <si>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</si>
  <si>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</si>
  <si>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</si>
  <si>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</si>
  <si>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</si>
  <si>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</si>
  <si>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</si>
  <si>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</si>
  <si>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</si>
  <si>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</si>
  <si>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</si>
  <si>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</si>
  <si>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</si>
  <si>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</si>
  <si>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</si>
  <si>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</si>
  <si>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</si>
  <si>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</si>
  <si>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</si>
  <si>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</si>
  <si>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</si>
  <si>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</si>
  <si>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</si>
  <si>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</si>
  <si>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</si>
  <si>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</si>
  <si>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</si>
  <si>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</si>
  <si>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</si>
  <si>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</si>
  <si>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</si>
  <si>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</si>
  <si>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</si>
  <si>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</si>
  <si>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</si>
  <si>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</si>
  <si>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</si>
  <si>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</si>
  <si>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</si>
  <si>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</si>
  <si>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</si>
  <si>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</si>
  <si>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</si>
  <si>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</si>
  <si>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</si>
  <si>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</si>
  <si>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</si>
  <si>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</si>
  <si>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</si>
  <si>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</si>
  <si>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</si>
  <si>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</si>
  <si>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</si>
  <si>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</si>
  <si>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</si>
  <si>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</si>
  <si>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</si>
  <si>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</si>
  <si>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</si>
  <si>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</si>
  <si>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</si>
  <si>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</si>
  <si>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</si>
  <si>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</si>
  <si>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</si>
  <si>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</si>
  <si>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</si>
  <si>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</si>
  <si>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</si>
  <si>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</si>
  <si>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</si>
  <si>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</si>
  <si>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</si>
  <si>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</si>
  <si>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</si>
  <si>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</si>
  <si>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</si>
  <si>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</si>
  <si>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</si>
  <si>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</si>
  <si>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</si>
  <si>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</si>
  <si>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</si>
  <si>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</si>
  <si>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</si>
  <si>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</si>
  <si>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</si>
  <si>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</si>
  <si>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</si>
  <si>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</si>
  <si>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</si>
  <si>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</si>
  <si>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</si>
  <si>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</si>
  <si>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</si>
  <si>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</si>
  <si>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</si>
  <si>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</si>
  <si>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</si>
  <si>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</si>
  <si>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</si>
  <si>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</si>
  <si>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</si>
  <si>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</si>
  <si>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</si>
  <si>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</si>
  <si>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</si>
  <si>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</si>
  <si>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</si>
  <si>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</si>
  <si>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</si>
  <si>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</si>
  <si>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</si>
  <si>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</si>
  <si>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</si>
  <si>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</si>
  <si>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</si>
  <si>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</si>
  <si>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</si>
  <si>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</si>
  <si>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</si>
  <si>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</si>
  <si>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</si>
  <si>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</si>
  <si>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</si>
  <si>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</si>
  <si>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</si>
  <si>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</si>
  <si>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</si>
  <si>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</si>
  <si>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</si>
  <si>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</si>
  <si>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</si>
  <si>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</si>
  <si>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</si>
  <si>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</si>
  <si>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</si>
  <si>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</si>
  <si>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</si>
  <si>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</si>
  <si>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</si>
  <si>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</si>
  <si>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</si>
  <si>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</si>
  <si>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</si>
  <si>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</si>
  <si>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</si>
  <si>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</si>
  <si>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</si>
  <si>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</si>
  <si>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</si>
  <si>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</si>
  <si>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</si>
  <si>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</si>
  <si>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</si>
  <si>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</si>
  <si>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</si>
  <si>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</si>
  <si>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</si>
  <si>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</si>
  <si>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</si>
  <si>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</si>
  <si>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</si>
  <si>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</si>
  <si>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</si>
  <si>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</si>
  <si>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</si>
  <si>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</si>
  <si>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</si>
  <si>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</si>
  <si>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</si>
  <si>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</si>
  <si>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</si>
  <si>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</si>
  <si>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</si>
  <si>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</si>
  <si>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</si>
  <si>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</si>
  <si>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</si>
  <si>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</si>
  <si>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</si>
  <si>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</si>
  <si>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</si>
  <si>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</si>
  <si>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</si>
  <si>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</si>
  <si>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</si>
  <si>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</si>
  <si>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</si>
  <si>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</si>
  <si>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</si>
  <si>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</si>
  <si>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</si>
  <si>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</si>
  <si>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</si>
  <si>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</si>
  <si>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</si>
  <si>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</si>
  <si>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</si>
  <si>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</si>
  <si>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</si>
  <si>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</si>
  <si>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</si>
  <si>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</si>
  <si>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</si>
  <si>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</si>
  <si>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</si>
  <si>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</si>
  <si>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</si>
  <si>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</si>
  <si>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</si>
  <si>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</si>
  <si>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</si>
  <si>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</si>
  <si>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</si>
  <si>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</si>
  <si>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</si>
  <si>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</si>
  <si>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</si>
  <si>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</si>
  <si>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</si>
  <si>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</si>
  <si>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</si>
  <si>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</si>
  <si>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</si>
  <si>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</si>
  <si>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</si>
  <si>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</si>
  <si>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</si>
  <si>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</si>
  <si>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</si>
  <si>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</si>
  <si>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</si>
  <si>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</si>
  <si>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</si>
  <si>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</si>
  <si>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</si>
  <si>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</si>
  <si>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</si>
  <si>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</si>
  <si>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</si>
  <si>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</si>
  <si>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</si>
  <si>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</si>
  <si>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</si>
  <si>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</si>
  <si>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</si>
  <si>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</si>
  <si>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</si>
  <si>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</si>
  <si>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</si>
  <si>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</si>
  <si>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</si>
  <si>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</si>
  <si>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</si>
  <si>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</si>
  <si>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</si>
  <si>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</si>
  <si>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</si>
  <si>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</si>
  <si>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</si>
  <si>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</si>
  <si>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</si>
  <si>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</si>
  <si>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</si>
  <si>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</si>
  <si>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</si>
  <si>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</si>
  <si>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</si>
  <si>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</si>
  <si>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</si>
  <si>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</si>
  <si>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</si>
  <si>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</si>
  <si>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</si>
  <si>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</si>
  <si>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</si>
  <si>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</si>
  <si>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</si>
  <si>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</si>
  <si>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</si>
  <si>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</si>
  <si>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</si>
  <si>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</si>
  <si>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</si>
  <si>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</si>
  <si>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</si>
  <si>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</si>
  <si>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</si>
  <si>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</si>
  <si>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</si>
  <si>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</si>
  <si>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</si>
  <si>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</si>
  <si>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</si>
  <si>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</si>
  <si>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</si>
  <si>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</si>
  <si>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</si>
  <si>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</si>
  <si>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</si>
  <si>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</si>
  <si>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</si>
  <si>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</si>
  <si>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</si>
  <si>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</si>
  <si>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</si>
  <si>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</si>
  <si>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</si>
  <si>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</si>
  <si>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</si>
  <si>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</si>
  <si>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</si>
  <si>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</si>
  <si>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</si>
  <si>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</si>
  <si>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</si>
  <si>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</si>
  <si>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</si>
  <si>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</si>
  <si>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</si>
  <si>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</si>
  <si>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</si>
  <si>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</si>
  <si>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</si>
  <si>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</si>
  <si>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</si>
  <si>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</si>
  <si>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</si>
  <si>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</si>
  <si>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</si>
  <si>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</si>
  <si>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</si>
  <si>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</si>
  <si>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</si>
  <si>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</si>
  <si>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</si>
  <si>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</si>
  <si>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</si>
  <si>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</si>
  <si>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</si>
  <si>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</si>
  <si>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</si>
  <si>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</si>
  <si>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</si>
  <si>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</si>
  <si>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</si>
  <si>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</si>
  <si>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</si>
  <si>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</si>
  <si>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</si>
  <si>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</si>
  <si>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</si>
  <si>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</si>
  <si>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</si>
  <si>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</si>
  <si>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</si>
  <si>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</si>
  <si>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</si>
  <si>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</si>
  <si>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</si>
  <si>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</si>
  <si>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</si>
  <si>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</si>
  <si>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</si>
  <si>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</si>
  <si>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</si>
  <si>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</si>
  <si>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</si>
  <si>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</si>
  <si>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</si>
  <si>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</si>
  <si>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</si>
  <si>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</si>
  <si>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</si>
  <si>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</si>
  <si>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</si>
  <si>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</si>
  <si>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</si>
  <si>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</si>
  <si>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</si>
  <si>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</si>
  <si>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</si>
  <si>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</si>
  <si>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</si>
  <si>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</si>
  <si>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</si>
  <si>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</si>
  <si>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</si>
  <si>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</si>
  <si>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</si>
  <si>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</si>
  <si>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</si>
  <si>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</si>
  <si>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</si>
  <si>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</si>
  <si>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</si>
  <si>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</si>
  <si>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</si>
  <si>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</si>
  <si>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</si>
  <si>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</si>
  <si>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</si>
  <si>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</si>
  <si>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</si>
  <si>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</si>
  <si>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</si>
  <si>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</si>
  <si>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</si>
  <si>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</si>
  <si>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</si>
  <si>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</si>
  <si>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</si>
  <si>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</si>
  <si>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</si>
  <si>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</si>
  <si>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</si>
  <si>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</si>
  <si>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</si>
  <si>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</si>
  <si>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</si>
  <si>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</si>
  <si>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</si>
  <si>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</si>
  <si>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</si>
  <si>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</si>
  <si>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</si>
  <si>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</si>
  <si>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</si>
  <si>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</si>
  <si>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</si>
  <si>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</si>
  <si>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</si>
  <si>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</si>
  <si>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</si>
  <si>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</si>
  <si>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</si>
  <si>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</si>
  <si>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</si>
  <si>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</si>
  <si>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</si>
  <si>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</si>
  <si>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</si>
  <si>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</si>
  <si>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</si>
  <si>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</si>
  <si>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</si>
  <si>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</si>
  <si>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</si>
  <si>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</si>
  <si>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</si>
  <si>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</si>
  <si>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</si>
  <si>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</si>
  <si>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</si>
  <si>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</si>
  <si>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</si>
  <si>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</si>
  <si>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</si>
  <si>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</si>
  <si>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</si>
  <si>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</si>
  <si>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</si>
  <si>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</si>
  <si>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</si>
  <si>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</si>
  <si>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</si>
  <si>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</si>
  <si>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</si>
  <si>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</si>
  <si>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</si>
  <si>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</si>
  <si>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</si>
  <si>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</si>
  <si>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</si>
  <si>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</si>
  <si>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</si>
  <si>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</si>
  <si>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</si>
  <si>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</si>
  <si>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</si>
  <si>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</si>
  <si>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</si>
  <si>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</si>
  <si>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</si>
  <si>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</si>
  <si>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</si>
  <si>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</si>
  <si>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</si>
  <si>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</si>
  <si>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</si>
  <si>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</si>
  <si>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</si>
  <si>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</si>
  <si>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</si>
  <si>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</si>
  <si>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</si>
  <si>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</si>
  <si>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</si>
  <si>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</si>
  <si>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</si>
  <si>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</si>
  <si>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</si>
  <si>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</si>
  <si>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</si>
  <si>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</si>
  <si>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</si>
  <si>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</si>
  <si>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</si>
  <si>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</si>
  <si>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</si>
  <si>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</si>
  <si>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</si>
  <si>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</si>
  <si>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</si>
  <si>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</si>
  <si>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</si>
  <si>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</si>
  <si>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</si>
  <si>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</si>
  <si>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</si>
  <si>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</si>
  <si>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</si>
  <si>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</si>
  <si>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</si>
  <si>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</si>
  <si>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</si>
  <si>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</si>
  <si>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</si>
  <si>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</si>
  <si>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</si>
  <si>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</si>
  <si>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</si>
  <si>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</si>
  <si>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</si>
  <si>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</si>
  <si>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</si>
  <si>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</si>
  <si>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</si>
  <si>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</si>
  <si>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</si>
  <si>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</si>
  <si>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</si>
  <si>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</si>
  <si>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</si>
  <si>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</si>
  <si>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</si>
  <si>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</si>
  <si>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</si>
  <si>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</si>
  <si>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</si>
  <si>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</si>
  <si>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</si>
  <si>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</si>
  <si>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</si>
  <si>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</si>
  <si>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</si>
  <si>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</si>
  <si>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</si>
  <si>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</si>
  <si>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</si>
  <si>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</si>
  <si>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</si>
  <si>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</si>
  <si>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</si>
  <si>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</si>
  <si>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</si>
  <si>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</si>
  <si>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</si>
  <si>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</si>
  <si>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</si>
  <si>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</si>
  <si>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</si>
  <si>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</si>
  <si>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</si>
  <si>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</si>
  <si>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</si>
  <si>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</si>
  <si>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</si>
  <si>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</si>
  <si>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</si>
  <si>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</si>
  <si>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</si>
  <si>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</si>
  <si>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</si>
  <si>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</si>
  <si>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</si>
  <si>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</si>
  <si>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</si>
  <si>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</si>
  <si>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</si>
  <si>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</si>
  <si>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</si>
  <si>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</si>
  <si>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</si>
  <si>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</si>
  <si>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</si>
  <si>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</si>
  <si>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</si>
  <si>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</si>
  <si>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</si>
  <si>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</si>
  <si>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</si>
  <si>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</si>
  <si>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</si>
  <si>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</si>
  <si>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</si>
  <si>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</si>
  <si>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</si>
  <si>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</si>
  <si>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</si>
  <si>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</si>
  <si>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</si>
  <si>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</si>
  <si>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</si>
  <si>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</si>
  <si>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</si>
  <si>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</si>
  <si>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</si>
  <si>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</si>
  <si>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</si>
  <si>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</si>
  <si>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</si>
  <si>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</si>
  <si>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</si>
  <si>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</si>
  <si>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</si>
  <si>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</si>
  <si>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</si>
  <si>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</si>
  <si>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</si>
  <si>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</si>
  <si>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</si>
  <si>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</si>
  <si>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</si>
  <si>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</si>
  <si>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</si>
  <si>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</si>
  <si>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</si>
  <si>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</si>
  <si>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</si>
  <si>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</si>
  <si>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</si>
  <si>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</si>
  <si>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</si>
  <si>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</si>
  <si>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</si>
  <si>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</si>
  <si>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</si>
  <si>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</si>
  <si>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</si>
  <si>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</si>
  <si>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</si>
  <si>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</si>
  <si>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</si>
  <si>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</si>
  <si>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</si>
  <si>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</si>
  <si>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</si>
  <si>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</si>
  <si>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</si>
  <si>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</si>
  <si>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</si>
  <si>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</si>
  <si>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</si>
  <si>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</si>
  <si>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</si>
  <si>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</si>
  <si>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</si>
  <si>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</si>
  <si>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</si>
  <si>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</si>
  <si>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</si>
  <si>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</si>
  <si>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</si>
  <si>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</si>
  <si>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</si>
  <si>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</si>
  <si>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</si>
  <si>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</si>
  <si>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</si>
  <si>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</si>
  <si>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</si>
  <si>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</si>
  <si>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</si>
  <si>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</si>
  <si>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</si>
  <si>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</si>
  <si>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</si>
  <si>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</si>
  <si>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</si>
  <si>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</si>
  <si>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</si>
  <si>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</si>
  <si>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</si>
  <si>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</si>
  <si>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</si>
  <si>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</si>
  <si>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</si>
  <si>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</si>
  <si>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</si>
  <si>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</si>
  <si>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</si>
  <si>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</si>
  <si>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</si>
  <si>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</si>
  <si>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</si>
  <si>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</si>
  <si>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</si>
  <si>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</si>
  <si>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</si>
  <si>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</si>
  <si>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</si>
  <si>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</si>
  <si>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</si>
  <si>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</si>
  <si>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</si>
  <si>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</si>
  <si>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</si>
  <si>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</si>
  <si>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</si>
  <si>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</si>
  <si>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</si>
  <si>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</si>
  <si>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</si>
  <si>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</si>
  <si>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</si>
  <si>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</si>
  <si>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</si>
  <si>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</si>
  <si>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</si>
  <si>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</si>
  <si>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</si>
  <si>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</si>
  <si>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</si>
  <si>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</si>
  <si>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</si>
  <si>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</si>
  <si>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</si>
  <si>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</si>
  <si>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</si>
  <si>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</si>
  <si>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</si>
  <si>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</si>
  <si>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</si>
  <si>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</si>
  <si>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</si>
  <si>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</si>
  <si>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</si>
  <si>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</si>
  <si>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</si>
  <si>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</si>
  <si>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</si>
  <si>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</si>
  <si>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</si>
  <si>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</si>
  <si>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</si>
  <si>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</si>
  <si>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</si>
  <si>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</si>
  <si>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</si>
  <si>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</si>
  <si>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</si>
  <si>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</si>
  <si>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</si>
  <si>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</si>
  <si>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</si>
  <si>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</si>
  <si>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</si>
  <si>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</si>
  <si>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</si>
  <si>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</si>
  <si>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</si>
  <si>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</si>
  <si>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</si>
  <si>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</si>
  <si>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</si>
  <si>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</si>
  <si>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</si>
  <si>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</si>
  <si>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</si>
  <si>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</si>
  <si>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</si>
  <si>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</si>
  <si>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</si>
  <si>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</si>
  <si>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</si>
  <si>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</si>
  <si>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</si>
  <si>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</si>
  <si>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</si>
  <si>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</si>
  <si>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</si>
  <si>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</si>
  <si>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</si>
  <si>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</si>
  <si>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</si>
  <si>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</si>
  <si>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</si>
  <si>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</si>
  <si>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</si>
  <si>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</si>
  <si>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</si>
  <si>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</si>
  <si>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</si>
  <si>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</si>
  <si>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</si>
  <si>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</si>
  <si>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</si>
  <si>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</si>
  <si>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</si>
  <si>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</si>
  <si>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</si>
  <si>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</si>
  <si>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</si>
  <si>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</si>
  <si>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</si>
  <si>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</si>
  <si>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</si>
  <si>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</si>
  <si>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</si>
  <si>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</si>
  <si>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</si>
  <si>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</si>
  <si>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</si>
  <si>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</si>
  <si>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</si>
  <si>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</si>
  <si>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</si>
  <si>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</si>
  <si>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</si>
  <si>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</si>
  <si>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</si>
  <si>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</si>
  <si>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</si>
  <si>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</si>
  <si>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</si>
  <si>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</si>
  <si>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</si>
  <si>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</si>
  <si>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</si>
  <si>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</si>
  <si>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</si>
  <si>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</si>
  <si>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</si>
  <si>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</si>
  <si>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</si>
  <si>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</si>
  <si>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</si>
  <si>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</si>
  <si>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</si>
  <si>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</si>
  <si>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</si>
  <si>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</si>
  <si>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</si>
  <si>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</si>
  <si>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</si>
  <si>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</si>
  <si>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</si>
  <si>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</si>
  <si>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</si>
  <si>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</si>
  <si>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</si>
  <si>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</si>
  <si>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</si>
  <si>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</si>
  <si>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</si>
  <si>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</si>
  <si>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</si>
  <si>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</si>
  <si>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</si>
  <si>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</si>
  <si>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</si>
  <si>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</si>
  <si>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</si>
  <si>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</si>
  <si>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</si>
  <si>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</si>
  <si>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</si>
  <si>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</si>
  <si>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</si>
  <si>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</si>
  <si>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</si>
  <si>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</si>
  <si>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</si>
  <si>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</si>
  <si>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</si>
  <si>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</si>
  <si>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</si>
  <si>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</si>
  <si>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</si>
  <si>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</si>
  <si>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</si>
  <si>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</si>
  <si>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</si>
  <si>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</si>
  <si>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</si>
  <si>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</si>
  <si>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</si>
  <si>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</si>
  <si>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</si>
  <si>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</si>
  <si>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</si>
  <si>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</si>
  <si>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</si>
  <si>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</si>
  <si>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</si>
  <si>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</si>
  <si>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</si>
  <si>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</si>
  <si>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</si>
  <si>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</si>
  <si>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</si>
  <si>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</si>
  <si>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</si>
  <si>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</si>
  <si>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</si>
  <si>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</si>
  <si>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</si>
  <si>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</si>
  <si>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</si>
  <si>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</si>
  <si>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</si>
  <si>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</si>
  <si>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</si>
  <si>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</si>
  <si>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</si>
  <si>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</si>
  <si>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</si>
  <si>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</si>
  <si>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</si>
  <si>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</si>
  <si>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</si>
  <si>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</si>
  <si>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</si>
  <si>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</si>
  <si>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</si>
  <si>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</si>
  <si>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</si>
  <si>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</si>
  <si>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</si>
  <si>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</si>
  <si>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</si>
  <si>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</si>
  <si>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</si>
  <si>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</si>
  <si>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</si>
  <si>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</si>
  <si>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</si>
  <si>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</si>
  <si>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</si>
  <si>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</si>
  <si>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</si>
  <si>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</si>
  <si>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</si>
  <si>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</si>
  <si>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</si>
  <si>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</si>
  <si>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</si>
  <si>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</si>
  <si>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</si>
  <si>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</si>
  <si>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</si>
  <si>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</si>
  <si>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</si>
  <si>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</si>
  <si>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</si>
  <si>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</si>
  <si>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</si>
  <si>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</si>
  <si>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</si>
  <si>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</si>
  <si>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</si>
  <si>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</si>
  <si>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</si>
  <si>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</si>
  <si>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</si>
  <si>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</si>
  <si>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</si>
  <si>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</si>
  <si>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</si>
  <si>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</si>
  <si>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</si>
  <si>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</si>
  <si>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</si>
  <si>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</si>
  <si>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</si>
  <si>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</si>
  <si>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</si>
  <si>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</si>
  <si>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</si>
  <si>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</si>
  <si>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</si>
  <si>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</si>
  <si>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</si>
  <si>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</si>
  <si>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</si>
  <si>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</si>
  <si>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</si>
  <si>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</si>
  <si>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</si>
  <si>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</si>
  <si>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</si>
  <si>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</si>
  <si>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</si>
  <si>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</si>
  <si>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</si>
  <si>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</si>
  <si>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</si>
  <si>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</si>
  <si>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</si>
  <si>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</si>
  <si>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</si>
  <si>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</si>
  <si>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</si>
  <si>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</si>
  <si>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</si>
  <si>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</si>
  <si>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</si>
  <si>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</si>
  <si>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</si>
  <si>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</si>
  <si>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</si>
  <si>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</si>
  <si>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</si>
  <si>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</si>
  <si>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</si>
  <si>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</si>
  <si>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</si>
  <si>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</si>
  <si>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</si>
  <si>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</si>
  <si>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</si>
  <si>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</si>
  <si>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</si>
  <si>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</si>
  <si>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</si>
  <si>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</si>
  <si>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</si>
  <si>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</si>
  <si>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</si>
  <si>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</si>
  <si>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</si>
  <si>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</si>
  <si>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</si>
  <si>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</si>
  <si>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</si>
  <si>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</si>
  <si>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</si>
  <si>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</si>
  <si>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</si>
  <si>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</si>
  <si>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</si>
  <si>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</si>
  <si>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</si>
  <si>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</si>
  <si>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</si>
  <si>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</si>
  <si>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</si>
  <si>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</si>
  <si>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</si>
  <si>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</si>
  <si>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</si>
  <si>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</si>
  <si>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</si>
  <si>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</si>
  <si>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</si>
  <si>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</si>
  <si>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</si>
  <si>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</si>
  <si>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</si>
  <si>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</si>
  <si>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</si>
  <si>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</si>
  <si>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</si>
  <si>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</si>
  <si>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</si>
  <si>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</si>
  <si>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</si>
  <si>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</si>
  <si>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</si>
  <si>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</si>
  <si>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</si>
  <si>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</si>
  <si>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</si>
  <si>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</si>
  <si>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</si>
  <si>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</si>
  <si>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</si>
  <si>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</si>
  <si>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</si>
  <si>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</si>
  <si>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</si>
  <si>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</si>
  <si>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</si>
  <si>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</si>
  <si>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</si>
  <si>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</si>
  <si>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</si>
  <si>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</si>
  <si>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</si>
  <si>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</si>
  <si>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</si>
  <si>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</si>
  <si>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</si>
  <si>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</si>
  <si>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</si>
  <si>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</si>
  <si>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</si>
  <si>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</si>
  <si>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</si>
  <si>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</si>
  <si>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</si>
  <si>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</si>
  <si>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</si>
  <si>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</si>
  <si>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</si>
  <si>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</si>
  <si>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</si>
  <si>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</si>
  <si>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</si>
  <si>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</si>
  <si>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</si>
  <si>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</si>
  <si>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</si>
  <si>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</si>
  <si>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</si>
  <si>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</si>
  <si>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</si>
  <si>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</si>
  <si>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</si>
  <si>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</si>
  <si>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</si>
  <si>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</si>
  <si>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</si>
  <si>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</si>
  <si>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</si>
  <si>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</si>
  <si>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</si>
  <si>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</si>
  <si>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</si>
  <si>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</si>
  <si>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</si>
  <si>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</si>
  <si>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</si>
  <si>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</si>
  <si>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</si>
  <si>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</si>
  <si>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</si>
  <si>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</si>
  <si>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</si>
  <si>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</si>
  <si>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</si>
  <si>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</si>
  <si>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</si>
  <si>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</si>
  <si>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</si>
  <si>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</si>
  <si>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</si>
  <si>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</si>
  <si>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</si>
  <si>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</si>
  <si>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</si>
  <si>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</si>
  <si>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</si>
  <si>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</si>
  <si>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</si>
  <si>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</si>
  <si>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</si>
  <si>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</si>
  <si>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</si>
  <si>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</si>
  <si>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</si>
  <si>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</si>
  <si>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</si>
  <si>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</si>
  <si>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</si>
  <si>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</si>
  <si>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</si>
  <si>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</si>
  <si>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</si>
  <si>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</si>
  <si>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</si>
  <si>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</si>
  <si>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</si>
  <si>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</si>
  <si>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</si>
  <si>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</si>
  <si>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</si>
  <si>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</si>
  <si>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</si>
  <si>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</si>
  <si>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</si>
  <si>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</si>
  <si>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</si>
  <si>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</si>
  <si>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</si>
  <si>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</si>
  <si>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</si>
  <si>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</si>
  <si>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</si>
  <si>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</si>
  <si>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</si>
  <si>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</si>
  <si>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</si>
  <si>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</si>
  <si>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</si>
  <si>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</si>
  <si>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</si>
  <si>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</si>
  <si>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</si>
  <si>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</si>
  <si>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</si>
  <si>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</si>
  <si>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</si>
  <si>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</si>
  <si>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</si>
  <si>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</si>
  <si>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</si>
  <si>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</si>
  <si>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</si>
  <si>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</si>
  <si>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</si>
  <si>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</si>
  <si>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</si>
  <si>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</si>
  <si>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</si>
  <si>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</si>
  <si>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</si>
  <si>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</si>
  <si>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</si>
  <si>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</si>
  <si>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</si>
  <si>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</si>
  <si>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</si>
  <si>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</si>
  <si>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</si>
  <si>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</si>
  <si>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</si>
  <si>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</si>
  <si>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</si>
  <si>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</si>
  <si>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</si>
  <si>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</si>
  <si>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</si>
  <si>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</si>
  <si>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</si>
  <si>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</si>
  <si>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</si>
  <si>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</si>
  <si>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</si>
  <si>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</si>
  <si>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</si>
  <si>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</si>
  <si>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</si>
  <si>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</si>
  <si>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</si>
  <si>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</si>
  <si>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</si>
  <si>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</si>
  <si>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</si>
  <si>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</si>
  <si>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</si>
  <si>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</si>
  <si>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</si>
  <si>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</si>
  <si>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</si>
  <si>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</si>
  <si>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</si>
  <si>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</si>
  <si>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</si>
  <si>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</si>
  <si>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</si>
  <si>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</si>
  <si>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</si>
  <si>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</si>
  <si>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</si>
  <si>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</si>
  <si>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</si>
  <si>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</si>
  <si>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</si>
  <si>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</si>
  <si>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</si>
  <si>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</si>
  <si>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</si>
  <si>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</si>
  <si>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</si>
  <si>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</si>
  <si>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</si>
  <si>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</si>
  <si>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</si>
  <si>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</si>
  <si>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</si>
  <si>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</si>
  <si>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</si>
  <si>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</si>
  <si>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</si>
  <si>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</si>
  <si>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</si>
  <si>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</si>
  <si>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</si>
  <si>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</si>
  <si>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</si>
  <si>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</si>
  <si>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</si>
  <si>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</si>
  <si>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</si>
  <si>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</si>
  <si>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</si>
  <si>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</si>
  <si>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</si>
  <si>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</si>
  <si>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</si>
  <si>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</si>
  <si>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</si>
  <si>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</si>
  <si>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</si>
  <si>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</si>
  <si>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</si>
  <si>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</si>
  <si>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</si>
  <si>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</si>
  <si>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</si>
  <si>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</si>
  <si>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</si>
  <si>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</si>
  <si>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</si>
  <si>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</si>
  <si>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</si>
  <si>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</si>
  <si>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</si>
  <si>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</si>
  <si>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</si>
  <si>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</si>
  <si>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</si>
  <si>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</si>
  <si>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</si>
  <si>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</si>
  <si>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</si>
  <si>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</si>
  <si>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</si>
  <si>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</si>
  <si>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</si>
  <si>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</si>
  <si>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</si>
  <si>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</si>
  <si>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</si>
  <si>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</si>
  <si>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</si>
  <si>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</si>
  <si>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</si>
  <si>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</si>
  <si>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</si>
  <si>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</si>
  <si>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</si>
  <si>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</si>
  <si>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</si>
  <si>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</si>
  <si>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</si>
  <si>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</si>
  <si>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</si>
  <si>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</si>
  <si>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</si>
  <si>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</si>
  <si>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</si>
  <si>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</si>
  <si>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</si>
  <si>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</si>
  <si>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</si>
  <si>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</si>
  <si>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</si>
  <si>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</si>
  <si>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</si>
  <si>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</si>
  <si>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</si>
  <si>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</si>
  <si>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</si>
  <si>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</si>
  <si>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</si>
  <si>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</si>
  <si>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</si>
  <si>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</si>
  <si>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</si>
  <si>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</si>
  <si>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</si>
  <si>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</si>
  <si>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</si>
  <si>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</si>
  <si>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</si>
  <si>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</si>
  <si>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</si>
  <si>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</si>
  <si>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</si>
  <si>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</si>
  <si>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</si>
  <si>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</si>
  <si>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</si>
  <si>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</si>
  <si>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</si>
  <si>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</si>
  <si>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</si>
  <si>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</si>
  <si>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</si>
  <si>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</si>
  <si>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</si>
  <si>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</si>
  <si>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</si>
  <si>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</si>
  <si>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</si>
  <si>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</si>
  <si>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</si>
  <si>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</si>
  <si>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</si>
  <si>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</si>
  <si>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</si>
  <si>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</si>
  <si>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</si>
  <si>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</si>
  <si>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</si>
  <si>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</si>
  <si>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</si>
  <si>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</si>
  <si>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</si>
  <si>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</si>
  <si>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</si>
  <si>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</si>
  <si>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</si>
  <si>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</si>
  <si>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</si>
  <si>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</si>
  <si>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</si>
  <si>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</si>
  <si>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</si>
  <si>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</si>
  <si>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</si>
  <si>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</si>
  <si>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</si>
  <si>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</si>
  <si>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</si>
  <si>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</si>
  <si>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</si>
  <si>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</si>
  <si>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</si>
  <si>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</si>
  <si>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</si>
  <si>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</si>
  <si>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</si>
  <si>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</si>
  <si>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</si>
  <si>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</si>
  <si>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</si>
  <si>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</si>
  <si>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</si>
  <si>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</si>
  <si>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</si>
  <si>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</si>
  <si>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</si>
  <si>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</si>
  <si>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</si>
  <si>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</si>
  <si>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</si>
  <si>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</si>
  <si>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</si>
  <si>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</si>
  <si>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</si>
  <si>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</si>
  <si>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</si>
  <si>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</si>
  <si>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</si>
  <si>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</si>
  <si>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</si>
  <si>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</si>
  <si>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</si>
  <si>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</si>
  <si>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</si>
  <si>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</si>
  <si>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</si>
  <si>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</si>
  <si>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</si>
  <si>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</si>
  <si>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</si>
  <si>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</si>
  <si>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</si>
  <si>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</si>
  <si>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</si>
  <si>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</si>
  <si>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</si>
  <si>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</si>
  <si>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</si>
  <si>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</si>
  <si>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</si>
  <si>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</si>
  <si>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</si>
  <si>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</si>
  <si>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</si>
  <si>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</si>
  <si>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</si>
  <si>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</si>
  <si>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</si>
  <si>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</si>
  <si>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</si>
  <si>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</si>
  <si>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</si>
  <si>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</si>
  <si>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</si>
  <si>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</si>
  <si>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</si>
  <si>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</si>
  <si>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</si>
  <si>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</si>
  <si>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</si>
  <si>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</si>
  <si>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</si>
  <si>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</si>
  <si>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</si>
  <si>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</si>
  <si>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</si>
  <si>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</si>
  <si>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</si>
  <si>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</si>
  <si>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</si>
  <si>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</si>
  <si>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</si>
  <si>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</si>
  <si>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</si>
  <si>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</si>
  <si>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</si>
  <si>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</si>
  <si>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</si>
  <si>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</si>
  <si>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</si>
  <si>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</si>
  <si>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</si>
  <si>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</si>
  <si>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</si>
  <si>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</si>
  <si>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</si>
  <si>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</si>
  <si>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</si>
  <si>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</si>
  <si>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</si>
  <si>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</si>
  <si>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</si>
  <si>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</si>
  <si>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</si>
  <si>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</si>
  <si>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</si>
  <si>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</si>
  <si>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</si>
  <si>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</si>
  <si>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</si>
  <si>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</si>
  <si>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</si>
  <si>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</si>
  <si>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</si>
  <si>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</si>
  <si>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</si>
  <si>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</si>
  <si>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</si>
  <si>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</si>
  <si>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</si>
  <si>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</si>
  <si>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</si>
  <si>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</si>
  <si>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</si>
  <si>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</si>
  <si>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</si>
  <si>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</si>
  <si>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</si>
  <si>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</si>
  <si>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</si>
  <si>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</si>
  <si>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</si>
  <si>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</si>
  <si>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</si>
  <si>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</si>
  <si>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</si>
  <si>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</si>
  <si>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</si>
  <si>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</si>
  <si>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</si>
  <si>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</si>
  <si>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</si>
  <si>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</si>
  <si>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</si>
  <si>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</si>
  <si>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</si>
  <si>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</si>
  <si>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</si>
  <si>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</si>
  <si>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</si>
  <si>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</si>
  <si>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</si>
  <si>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</si>
  <si>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</si>
  <si>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</si>
  <si>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</si>
  <si>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</si>
  <si>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</si>
  <si>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</si>
  <si>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</si>
  <si>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</si>
  <si>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</si>
  <si>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</si>
  <si>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</si>
  <si>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</si>
  <si>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</si>
  <si>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</si>
  <si>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</si>
  <si>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</si>
  <si>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</si>
  <si>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</si>
  <si>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</si>
  <si>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</si>
  <si>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</si>
  <si>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</si>
  <si>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</si>
  <si>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</si>
  <si>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</si>
  <si>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</si>
  <si>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</si>
  <si>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</si>
  <si>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</si>
  <si>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</si>
  <si>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</si>
  <si>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</si>
  <si>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</si>
  <si>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</si>
  <si>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</si>
  <si>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</si>
  <si>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</si>
  <si>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</si>
  <si>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</si>
  <si>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</si>
  <si>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</si>
  <si>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</si>
  <si>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</si>
  <si>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</si>
  <si>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</si>
  <si>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</si>
  <si>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</si>
  <si>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</si>
  <si>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</si>
  <si>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</si>
  <si>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</si>
  <si>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</si>
  <si>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</si>
  <si>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</si>
  <si>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</si>
  <si>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</si>
  <si>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</si>
  <si>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</si>
  <si>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</si>
  <si>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</si>
  <si>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</si>
  <si>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</si>
  <si>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</si>
  <si>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</si>
  <si>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</si>
  <si>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</si>
  <si>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</si>
  <si>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</si>
  <si>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</si>
  <si>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</si>
  <si>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</si>
  <si>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</si>
  <si>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</si>
  <si>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</si>
  <si>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</si>
  <si>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</si>
  <si>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</si>
  <si>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</si>
  <si>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</si>
  <si>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</si>
  <si>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</si>
  <si>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</si>
  <si>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</si>
  <si>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</si>
  <si>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</si>
  <si>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</si>
  <si>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</si>
  <si>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</si>
  <si>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</si>
  <si>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</si>
  <si>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</si>
  <si>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</si>
  <si>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</si>
  <si>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</si>
  <si>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</si>
  <si>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</si>
  <si>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</si>
  <si>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</si>
  <si>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</si>
  <si>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</si>
  <si>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</si>
  <si>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</si>
  <si>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</si>
  <si>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</si>
  <si>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</si>
  <si>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</si>
  <si>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</si>
  <si>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</si>
  <si>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</si>
  <si>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</si>
  <si>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</si>
  <si>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</si>
  <si>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</si>
  <si>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</si>
  <si>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</si>
  <si>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</si>
  <si>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</si>
  <si>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</si>
  <si>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</si>
  <si>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</si>
  <si>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</si>
  <si>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</si>
  <si>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</si>
  <si>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</si>
  <si>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</si>
  <si>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</si>
  <si>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</si>
  <si>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</si>
  <si>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</si>
  <si>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</si>
  <si>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</si>
  <si>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</si>
  <si>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</si>
  <si>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</si>
  <si>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</si>
  <si>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</si>
  <si>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</si>
  <si>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</si>
  <si>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</si>
  <si>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</si>
  <si>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</si>
  <si>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</si>
  <si>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</si>
  <si>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</si>
  <si>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</si>
  <si>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</si>
  <si>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</si>
  <si>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</si>
  <si>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</si>
  <si>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</si>
  <si>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</si>
  <si>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</si>
  <si>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</si>
  <si>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</si>
  <si>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</si>
  <si>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</si>
  <si>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</si>
  <si>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</si>
  <si>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</si>
  <si>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</si>
  <si>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</si>
  <si>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</si>
  <si>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</si>
  <si>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</si>
  <si>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</si>
  <si>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</si>
  <si>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</si>
  <si>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</si>
  <si>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</si>
  <si>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</si>
  <si>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</si>
  <si>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</si>
  <si>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</si>
  <si>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</si>
  <si>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</si>
  <si>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</si>
  <si>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</si>
  <si>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</si>
  <si>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</si>
  <si>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</si>
  <si>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</si>
  <si>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</si>
  <si>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</si>
  <si>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</si>
  <si>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</si>
  <si>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</si>
  <si>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</si>
  <si>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</si>
  <si>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</si>
  <si>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</si>
  <si>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</si>
  <si>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</si>
  <si>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</si>
  <si>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</si>
  <si>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</si>
  <si>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</si>
  <si>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</si>
  <si>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</si>
  <si>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</si>
  <si>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</si>
  <si>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</si>
  <si>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</si>
  <si>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</si>
  <si>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</si>
  <si>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</si>
  <si>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</si>
  <si>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</si>
  <si>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</si>
  <si>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</si>
  <si>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</si>
  <si>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</si>
  <si>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</si>
  <si>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</si>
  <si>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</si>
  <si>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</si>
  <si>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</si>
  <si>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</si>
  <si>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</si>
  <si>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</si>
  <si>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</si>
  <si>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</si>
  <si>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</si>
  <si>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</si>
  <si>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</si>
  <si>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</si>
  <si>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</si>
  <si>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</si>
  <si>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</si>
  <si>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</si>
  <si>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</si>
  <si>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</si>
  <si>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</si>
  <si>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</si>
  <si>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</si>
  <si>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</si>
  <si>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</si>
  <si>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</si>
  <si>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</si>
  <si>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</si>
  <si>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</si>
  <si>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</si>
  <si>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</si>
  <si>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</si>
  <si>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</si>
  <si>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</si>
  <si>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</si>
  <si>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</si>
  <si>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</si>
  <si>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</si>
  <si>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</si>
  <si>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</si>
  <si>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</si>
  <si>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</si>
  <si>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</si>
  <si>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</si>
  <si>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</si>
  <si>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</si>
  <si>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</si>
  <si>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</si>
  <si>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</si>
  <si>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</si>
  <si>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</si>
  <si>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</si>
  <si>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</si>
  <si>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</si>
  <si>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</si>
  <si>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</si>
  <si>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</si>
  <si>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</si>
  <si>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</si>
  <si>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</si>
  <si>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</si>
  <si>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</si>
  <si>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</si>
  <si>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</si>
  <si>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</si>
  <si>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</si>
  <si>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</si>
  <si>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</si>
  <si>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</si>
  <si>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</si>
  <si>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</si>
  <si>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</si>
  <si>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</si>
  <si>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</si>
  <si>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</si>
  <si>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</si>
  <si>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</si>
  <si>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</si>
  <si>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</si>
  <si>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</si>
  <si>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</si>
  <si>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</si>
  <si>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</si>
  <si>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</si>
  <si>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</si>
  <si>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</si>
  <si>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</si>
  <si>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</si>
  <si>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</si>
  <si>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</si>
  <si>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</si>
  <si>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</si>
  <si>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</si>
  <si>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</si>
  <si>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</si>
  <si>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</si>
  <si>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</si>
  <si>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</si>
  <si>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</si>
  <si>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</si>
  <si>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</si>
  <si>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</si>
  <si>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</si>
  <si>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</si>
  <si>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</si>
  <si>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</si>
  <si>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</si>
  <si>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</si>
  <si>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</si>
  <si>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</si>
  <si>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</si>
  <si>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</si>
  <si>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</si>
  <si>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</si>
  <si>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</si>
  <si>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</si>
  <si>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</si>
  <si>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</si>
  <si>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</si>
  <si>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</si>
  <si>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</si>
  <si>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</si>
  <si>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</si>
  <si>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</si>
  <si>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</si>
  <si>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</si>
  <si>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</si>
  <si>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</si>
  <si>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</si>
  <si>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</si>
  <si>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</si>
  <si>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</si>
  <si>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</si>
  <si>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</si>
  <si>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</si>
  <si>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</si>
  <si>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</si>
  <si>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</si>
  <si>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</si>
  <si>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</si>
  <si>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</si>
  <si>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</si>
  <si>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</si>
  <si>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</si>
  <si>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</si>
  <si>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</si>
  <si>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</si>
  <si>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</si>
  <si>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</si>
  <si>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</si>
  <si>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</si>
  <si>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</si>
  <si>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</si>
  <si>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</si>
  <si>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</si>
  <si>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</si>
  <si>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</si>
  <si>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</si>
  <si>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</si>
  <si>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</si>
  <si>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</si>
  <si>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</si>
  <si>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</si>
  <si>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</si>
  <si>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</si>
  <si>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</si>
  <si>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</si>
  <si>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</si>
  <si>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</si>
  <si>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</si>
  <si>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</si>
  <si>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</si>
  <si>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</si>
  <si>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</si>
  <si>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</si>
  <si>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</si>
  <si>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</si>
  <si>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</si>
  <si>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</si>
  <si>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</si>
  <si>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</si>
  <si>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</si>
  <si>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</si>
  <si>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</si>
  <si>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</si>
  <si>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</si>
  <si>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</si>
  <si>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</si>
  <si>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</si>
  <si>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</si>
  <si>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</si>
  <si>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</si>
  <si>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</si>
  <si>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</si>
  <si>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</si>
  <si>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</si>
  <si>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</si>
  <si>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</si>
  <si>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</si>
  <si>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</si>
  <si>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</si>
  <si>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</si>
  <si>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</si>
  <si>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</si>
  <si>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</si>
  <si>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</si>
  <si>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</si>
  <si>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</si>
  <si>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</si>
  <si>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</si>
  <si>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</si>
  <si>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</si>
  <si>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</si>
  <si>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</si>
  <si>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</si>
  <si>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</si>
  <si>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</si>
  <si>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</si>
  <si>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</si>
  <si>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</si>
  <si>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</si>
  <si>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</si>
  <si>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</si>
  <si>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</si>
  <si>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</si>
  <si>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</si>
  <si>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</si>
  <si>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</si>
  <si>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</si>
  <si>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</si>
  <si>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</si>
  <si>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</si>
  <si>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</si>
  <si>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</si>
  <si>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</si>
  <si>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</si>
  <si>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</si>
  <si>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</si>
  <si>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</si>
  <si>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</si>
  <si>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</si>
  <si>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</si>
  <si>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</si>
  <si>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</si>
  <si>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</si>
  <si>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</si>
  <si>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</si>
  <si>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</si>
  <si>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</si>
  <si>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</si>
  <si>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</si>
  <si>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</si>
  <si>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</si>
  <si>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</si>
  <si>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</si>
  <si>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</si>
  <si>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</si>
  <si>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</si>
  <si>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</si>
  <si>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</si>
  <si>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</si>
  <si>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</si>
  <si>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</si>
  <si>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</si>
  <si>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</si>
  <si>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</si>
  <si>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</si>
  <si>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</si>
  <si>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</si>
  <si>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</si>
  <si>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</si>
  <si>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</si>
  <si>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</si>
  <si>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</si>
  <si>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</si>
  <si>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</si>
  <si>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</si>
  <si>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</si>
  <si>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</si>
  <si>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</si>
  <si>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</si>
  <si>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</si>
  <si>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</si>
  <si>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</si>
  <si>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</si>
  <si>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</si>
  <si>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</si>
  <si>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</si>
  <si>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</si>
  <si>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</si>
  <si>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</si>
  <si>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</si>
  <si>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</si>
  <si>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</si>
  <si>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</si>
  <si>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</si>
  <si>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</si>
  <si>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</si>
  <si>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</si>
  <si>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</si>
  <si>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</si>
  <si>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</si>
  <si>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</si>
  <si>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</si>
  <si>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</si>
  <si>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</si>
  <si>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</si>
  <si>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</si>
  <si>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</si>
  <si>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</si>
  <si>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</si>
  <si>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</si>
  <si>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</si>
  <si>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</si>
  <si>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</si>
  <si>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</si>
  <si>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</si>
  <si>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</si>
  <si>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</si>
  <si>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</si>
  <si>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</si>
  <si>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</si>
  <si>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</si>
  <si>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</si>
  <si>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</si>
  <si>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</si>
  <si>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</si>
  <si>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</si>
  <si>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</si>
  <si>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</si>
  <si>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</si>
  <si>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</si>
  <si>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</si>
  <si>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</si>
  <si>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</si>
  <si>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</si>
  <si>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</si>
  <si>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</si>
  <si>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</si>
  <si>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</si>
  <si>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</si>
  <si>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</si>
  <si>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</si>
  <si>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</si>
  <si>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</si>
  <si>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</si>
  <si>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</si>
  <si>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</si>
  <si>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</si>
  <si>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</si>
  <si>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</si>
  <si>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</si>
  <si>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</si>
  <si>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</si>
  <si>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</si>
  <si>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</si>
  <si>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</si>
  <si>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</si>
  <si>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</si>
  <si>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</si>
  <si>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</si>
  <si>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</si>
  <si>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</si>
  <si>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</si>
  <si>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</si>
  <si>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</si>
  <si>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</si>
  <si>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</si>
  <si>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</si>
  <si>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</si>
  <si>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</si>
  <si>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</si>
  <si>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</si>
  <si>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</si>
  <si>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</si>
  <si>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</si>
  <si>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</si>
  <si>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</si>
  <si>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</si>
  <si>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</si>
  <si>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</si>
  <si>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</si>
  <si>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</si>
  <si>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</si>
  <si>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</si>
  <si>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</si>
  <si>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</si>
  <si>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</si>
  <si>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</si>
  <si>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</si>
  <si>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</si>
  <si>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</si>
  <si>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</si>
  <si>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</si>
  <si>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</si>
  <si>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</si>
  <si>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</si>
  <si>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</si>
  <si>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</si>
  <si>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</si>
  <si>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</si>
  <si>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</si>
  <si>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</si>
  <si>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</si>
  <si>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</si>
  <si>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</si>
  <si>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</si>
  <si>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</si>
  <si>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</si>
  <si>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</si>
  <si>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</si>
  <si>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</si>
  <si>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</si>
  <si>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</si>
  <si>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</si>
  <si>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</si>
  <si>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</si>
  <si>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</si>
  <si>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</si>
  <si>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</si>
  <si>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</si>
  <si>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</si>
  <si>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</si>
  <si>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</si>
  <si>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</si>
  <si>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</si>
  <si>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</si>
  <si>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</si>
  <si>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</si>
  <si>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</si>
  <si>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</si>
  <si>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</si>
  <si>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</si>
  <si>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</si>
  <si>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</si>
  <si>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</si>
  <si>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</si>
  <si>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</si>
  <si>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</si>
  <si>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</si>
  <si>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</si>
  <si>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</si>
  <si>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</si>
  <si>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</si>
  <si>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</si>
  <si>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</si>
  <si>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</si>
  <si>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</si>
  <si>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</si>
  <si>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</si>
  <si>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</si>
  <si>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</si>
  <si>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</si>
  <si>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</si>
  <si>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</si>
  <si>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</si>
  <si>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</si>
  <si>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</si>
  <si>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</si>
  <si>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</si>
  <si>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</si>
  <si>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</si>
  <si>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</si>
  <si>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</si>
  <si>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</si>
  <si>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</si>
  <si>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</si>
  <si>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</si>
  <si>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</si>
  <si>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</si>
  <si>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</si>
  <si>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</si>
  <si>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</si>
  <si>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</si>
  <si>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</si>
  <si>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</si>
  <si>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</si>
  <si>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</si>
  <si>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</si>
  <si>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</si>
  <si>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</si>
  <si>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</si>
  <si>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</si>
  <si>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</si>
  <si>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</si>
  <si>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</si>
  <si>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</si>
  <si>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</si>
  <si>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</si>
  <si>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</si>
  <si>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</si>
  <si>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</si>
  <si>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</si>
  <si>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</si>
  <si>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</si>
  <si>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</si>
  <si>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</si>
  <si>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</si>
  <si>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</si>
  <si>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</si>
  <si>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</si>
  <si>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</si>
  <si>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</si>
  <si>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</si>
  <si>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</si>
  <si>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</si>
  <si>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</si>
  <si>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</si>
  <si>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</si>
  <si>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</si>
  <si>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</si>
  <si>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</si>
  <si>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</si>
  <si>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</si>
  <si>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</si>
  <si>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</si>
  <si>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</si>
  <si>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</si>
  <si>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</si>
  <si>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</si>
  <si>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</si>
  <si>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</si>
  <si>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</si>
  <si>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</si>
  <si>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</si>
  <si>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</si>
  <si>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</si>
  <si>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</si>
  <si>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</si>
  <si>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</si>
  <si>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</si>
  <si>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</si>
  <si>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</si>
  <si>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</si>
  <si>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</si>
  <si>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</si>
  <si>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</si>
  <si>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</si>
  <si>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</si>
  <si>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</si>
  <si>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</si>
  <si>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</si>
  <si>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</si>
  <si>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</si>
  <si>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</si>
  <si>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</si>
  <si>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</si>
  <si>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</si>
  <si>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</si>
  <si>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</si>
  <si>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</si>
  <si>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</si>
  <si>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</si>
  <si>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</si>
  <si>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</si>
  <si>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</si>
  <si>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</si>
  <si>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</si>
  <si>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</si>
  <si>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</si>
  <si>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</si>
  <si>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</si>
  <si>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</si>
  <si>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</si>
  <si>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</si>
  <si>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</si>
  <si>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</si>
  <si>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</si>
  <si>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</si>
  <si>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</si>
  <si>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</si>
  <si>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</si>
  <si>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</si>
  <si>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</si>
  <si>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</si>
  <si>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</si>
  <si>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</si>
  <si>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</si>
  <si>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</si>
  <si>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</si>
  <si>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</si>
  <si>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</si>
  <si>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</si>
  <si>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</si>
  <si>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</si>
  <si>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</si>
  <si>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</si>
  <si>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</si>
  <si>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</si>
  <si>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</si>
  <si>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</si>
  <si>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</si>
  <si>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</si>
  <si>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</si>
  <si>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</si>
  <si>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</si>
  <si>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</si>
  <si>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</si>
  <si>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</si>
  <si>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</si>
  <si>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</si>
  <si>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</si>
  <si>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</si>
  <si>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</si>
  <si>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</si>
  <si>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</si>
  <si>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</si>
  <si>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</si>
  <si>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</si>
  <si>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</si>
  <si>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</si>
  <si>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</si>
  <si>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</si>
  <si>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</si>
  <si>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</si>
  <si>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</si>
  <si>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</si>
  <si>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</si>
  <si>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</si>
  <si>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</si>
  <si>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</si>
  <si>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</si>
  <si>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</si>
  <si>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</si>
  <si>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</si>
  <si>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</si>
  <si>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</si>
  <si>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</si>
  <si>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</si>
  <si>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</si>
  <si>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</si>
  <si>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</si>
  <si>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</si>
  <si>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</si>
  <si>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</si>
  <si>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</si>
  <si>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</si>
  <si>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</si>
  <si>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</si>
  <si>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</si>
  <si>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</si>
  <si>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</si>
  <si>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</si>
  <si>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</si>
  <si>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</si>
  <si>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</si>
  <si>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</si>
  <si>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</si>
  <si>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</si>
  <si>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</si>
  <si>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</si>
  <si>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</si>
  <si>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</si>
  <si>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</si>
  <si>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</si>
  <si>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</si>
  <si>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</si>
  <si>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</si>
  <si>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</si>
  <si>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</si>
  <si>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</si>
  <si>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</si>
  <si>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</si>
  <si>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</si>
  <si>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</si>
  <si>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</si>
  <si>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</si>
  <si>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</si>
  <si>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</si>
  <si>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</si>
  <si>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</si>
  <si>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</si>
  <si>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</si>
  <si>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</si>
  <si>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</si>
  <si>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</si>
  <si>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</si>
  <si>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</si>
  <si>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</si>
  <si>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</si>
  <si>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</si>
  <si>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</si>
  <si>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</si>
  <si>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</si>
  <si>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</si>
  <si>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</si>
  <si>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</si>
  <si>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</si>
  <si>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</si>
  <si>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</si>
  <si>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</si>
  <si>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</si>
  <si>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</si>
  <si>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</si>
  <si>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</si>
  <si>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</si>
  <si>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</si>
  <si>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</si>
  <si>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</si>
  <si>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</si>
  <si>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</si>
  <si>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</si>
  <si>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</si>
  <si>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</si>
  <si>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</si>
  <si>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</si>
  <si>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</si>
  <si>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</si>
  <si>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</si>
  <si>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</si>
  <si>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</si>
  <si>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</si>
  <si>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</si>
  <si>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</si>
  <si>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</si>
  <si>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</si>
  <si>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</si>
  <si>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</si>
  <si>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</si>
  <si>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</si>
  <si>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</si>
  <si>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</si>
  <si>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</si>
  <si>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</si>
  <si>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</si>
  <si>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</si>
  <si>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</si>
  <si>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</si>
  <si>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</si>
  <si>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</si>
  <si>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</si>
  <si>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</si>
  <si>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</si>
  <si>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</si>
  <si>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</si>
  <si>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</si>
  <si>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</si>
  <si>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</si>
  <si>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</si>
  <si>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</si>
  <si>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</si>
  <si>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</si>
  <si>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</si>
  <si>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</si>
  <si>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</si>
  <si>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</si>
  <si>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</si>
  <si>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</si>
  <si>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</si>
  <si>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</si>
  <si>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</si>
  <si>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</si>
  <si>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</si>
  <si>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</si>
  <si>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</si>
  <si>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</si>
  <si>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</si>
  <si>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</si>
  <si>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</si>
  <si>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</si>
  <si>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</si>
  <si>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</si>
  <si>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</si>
  <si>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</si>
  <si>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</si>
  <si>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</si>
  <si>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</si>
  <si>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</si>
  <si>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</si>
  <si>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</si>
  <si>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</si>
  <si>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</si>
  <si>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</si>
  <si>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</si>
  <si>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</si>
  <si>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</si>
  <si>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</si>
  <si>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</si>
  <si>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</si>
  <si>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</si>
  <si>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</si>
  <si>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</si>
  <si>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</si>
  <si>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</si>
  <si>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</si>
  <si>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</si>
  <si>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</si>
  <si>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</si>
  <si>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</si>
  <si>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</si>
  <si>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</si>
  <si>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</si>
  <si>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</si>
  <si>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</si>
  <si>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</si>
  <si>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</si>
  <si>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</si>
  <si>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</si>
  <si>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</si>
  <si>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</si>
  <si>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</si>
  <si>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</si>
  <si>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</si>
  <si>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</si>
  <si>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</si>
  <si>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</si>
  <si>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</si>
  <si>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</si>
  <si>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</si>
  <si>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</si>
  <si>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</si>
  <si>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</si>
  <si>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</si>
  <si>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</si>
  <si>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</si>
  <si>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</si>
  <si>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</si>
  <si>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</si>
  <si>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</si>
  <si>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</si>
  <si>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</si>
  <si>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</si>
  <si>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</si>
  <si>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</si>
  <si>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</si>
  <si>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</si>
  <si>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</si>
  <si>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</si>
  <si>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</si>
  <si>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</si>
  <si>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</si>
  <si>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</si>
  <si>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</si>
  <si>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</si>
  <si>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</si>
  <si>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</si>
  <si>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</si>
  <si>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</si>
  <si>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</si>
  <si>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</si>
  <si>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</si>
  <si>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</si>
  <si>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</si>
  <si>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</si>
  <si>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</si>
  <si>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</si>
  <si>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</si>
  <si>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</si>
  <si>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</si>
  <si>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</si>
  <si>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</si>
  <si>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</si>
  <si>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</si>
  <si>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</si>
  <si>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</si>
  <si>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</si>
  <si>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</si>
  <si>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</si>
  <si>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</si>
  <si>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</si>
  <si>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</si>
  <si>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</si>
  <si>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</si>
  <si>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</si>
  <si>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</si>
  <si>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</si>
  <si>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</si>
  <si>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</si>
  <si>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</si>
  <si>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</si>
  <si>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</si>
  <si>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</si>
  <si>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</si>
  <si>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</si>
  <si>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</si>
  <si>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</si>
  <si>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</si>
  <si>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</si>
  <si>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</si>
  <si>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</si>
  <si>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</si>
  <si>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</si>
  <si>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</si>
  <si>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</si>
  <si>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</si>
  <si>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</si>
  <si>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</si>
  <si>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</si>
  <si>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</si>
  <si>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</si>
  <si>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</si>
  <si>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</si>
  <si>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</si>
  <si>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</si>
  <si>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</si>
  <si>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</si>
  <si>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</si>
  <si>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</si>
  <si>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</si>
  <si>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</si>
  <si>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</si>
  <si>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</si>
  <si>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</si>
  <si>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</si>
  <si>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</si>
  <si>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</si>
  <si>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</si>
  <si>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</si>
  <si>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</si>
  <si>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</si>
  <si>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</si>
  <si>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</si>
  <si>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</si>
  <si>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</si>
  <si>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</si>
  <si>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</si>
  <si>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</si>
  <si>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</si>
  <si>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</si>
  <si>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</si>
  <si>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</si>
  <si>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</si>
  <si>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</si>
  <si>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</si>
  <si>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</si>
  <si>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</si>
  <si>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</si>
  <si>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</si>
  <si>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</si>
  <si>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</si>
  <si>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</si>
  <si>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</si>
  <si>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</si>
  <si>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</si>
  <si>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</si>
  <si>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</si>
  <si>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</si>
  <si>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</si>
  <si>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</si>
  <si>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</si>
  <si>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</si>
  <si>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</si>
  <si>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</si>
  <si>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</si>
  <si>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</si>
  <si>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</si>
  <si>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</si>
  <si>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</si>
  <si>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</si>
  <si>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</si>
  <si>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</si>
  <si>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</si>
  <si>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</si>
  <si>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</si>
  <si>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</si>
  <si>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</si>
  <si>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</si>
  <si>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</si>
  <si>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</si>
  <si>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</si>
  <si>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</si>
  <si>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</si>
  <si>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</si>
  <si>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</si>
  <si>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</si>
  <si>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</si>
  <si>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</si>
  <si>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</si>
  <si>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</si>
  <si>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</si>
  <si>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</si>
  <si>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</si>
  <si>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</si>
  <si>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</si>
  <si>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</si>
  <si>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</si>
  <si>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</si>
  <si>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</si>
  <si>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</si>
  <si>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</si>
  <si>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</si>
  <si>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</si>
  <si>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</si>
  <si>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</si>
  <si>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</si>
  <si>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</si>
  <si>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</si>
  <si>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</si>
  <si>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</si>
  <si>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</si>
  <si>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</si>
  <si>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</si>
  <si>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</si>
  <si>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</si>
  <si>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</si>
  <si>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</si>
  <si>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</si>
  <si>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</si>
  <si>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</si>
  <si>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</si>
  <si>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</si>
  <si>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</si>
  <si>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</si>
  <si>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</si>
  <si>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</si>
  <si>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</si>
  <si>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</si>
  <si>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</si>
  <si>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</si>
  <si>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</si>
  <si>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</si>
  <si>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</si>
  <si>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</si>
  <si>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</si>
  <si>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</si>
  <si>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</si>
  <si>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</si>
  <si>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</si>
  <si>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</si>
  <si>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</si>
  <si>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</si>
  <si>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</si>
  <si>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</si>
  <si>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</si>
  <si>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</si>
  <si>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</si>
  <si>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</si>
  <si>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</si>
  <si>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</si>
  <si>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</si>
  <si>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</si>
  <si>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</si>
  <si>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</si>
  <si>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</si>
  <si>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</si>
  <si>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</si>
  <si>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</si>
  <si>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</si>
  <si>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</si>
  <si>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</si>
  <si>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</si>
  <si>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</si>
  <si>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</si>
  <si>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</si>
  <si>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</si>
  <si>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</si>
  <si>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</si>
  <si>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</si>
  <si>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</si>
  <si>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</si>
  <si>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</si>
  <si>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</si>
  <si>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</si>
  <si>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</si>
  <si>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</si>
  <si>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</si>
  <si>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</si>
  <si>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</si>
  <si>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</si>
  <si>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</si>
  <si>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</si>
  <si>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</si>
  <si>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</si>
  <si>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</si>
  <si>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</si>
  <si>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</si>
  <si>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</si>
  <si>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</si>
  <si>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</si>
  <si>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</si>
  <si>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</si>
  <si>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</si>
  <si>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</si>
  <si>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</si>
  <si>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</si>
  <si>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</si>
  <si>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</si>
  <si>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</si>
  <si>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</si>
  <si>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</si>
  <si>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</si>
  <si>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</si>
  <si>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</si>
  <si>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</si>
  <si>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</si>
  <si>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</si>
  <si>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</si>
  <si>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</si>
  <si>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</si>
  <si>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</si>
  <si>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</si>
  <si>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</si>
  <si>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</si>
  <si>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</si>
  <si>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</si>
  <si>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</si>
  <si>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</si>
  <si>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</si>
  <si>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</si>
  <si>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</si>
  <si>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</si>
  <si>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</si>
  <si>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</si>
  <si>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</si>
  <si>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</si>
  <si>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</si>
  <si>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</si>
  <si>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</si>
  <si>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</si>
  <si>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</si>
  <si>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</si>
  <si>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</si>
  <si>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</si>
  <si>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</si>
  <si>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</si>
  <si>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</si>
  <si>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</si>
  <si>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</si>
  <si>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</si>
  <si>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</si>
  <si>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</si>
  <si>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</si>
  <si>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</si>
  <si>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</si>
  <si>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</si>
  <si>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</si>
  <si>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</si>
  <si>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</si>
  <si>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</si>
  <si>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</si>
  <si>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</si>
  <si>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</si>
  <si>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</si>
  <si>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</si>
  <si>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</si>
  <si>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</si>
  <si>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</si>
  <si>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</si>
  <si>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</si>
  <si>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</si>
  <si>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</si>
  <si>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</si>
  <si>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</si>
  <si>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</si>
  <si>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</si>
  <si>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</si>
  <si>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</si>
  <si>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</si>
  <si>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</si>
  <si>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</si>
  <si>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</si>
  <si>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</si>
  <si>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</si>
  <si>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</si>
  <si>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</si>
  <si>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</si>
  <si>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</si>
  <si>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</si>
  <si>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</si>
  <si>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</si>
  <si>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</si>
  <si>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</si>
  <si>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</si>
  <si>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</si>
  <si>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</si>
  <si>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</si>
  <si>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</si>
  <si>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</si>
  <si>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</si>
  <si>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</si>
  <si>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</si>
  <si>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</si>
  <si>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</si>
  <si>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</si>
  <si>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</si>
  <si>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</si>
  <si>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</si>
  <si>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</si>
  <si>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</si>
  <si>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</si>
  <si>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</si>
  <si>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</si>
  <si>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</si>
  <si>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</si>
  <si>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</si>
  <si>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</si>
  <si>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</si>
  <si>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</si>
  <si>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</si>
  <si>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</si>
  <si>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</si>
  <si>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</si>
  <si>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</si>
  <si>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</si>
  <si>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</si>
  <si>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</si>
  <si>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</si>
  <si>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</si>
  <si>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</si>
  <si>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</si>
  <si>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</si>
  <si>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</si>
  <si>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</si>
  <si>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</si>
  <si>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</si>
  <si>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</si>
  <si>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</si>
  <si>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</si>
  <si>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</si>
  <si>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</si>
  <si>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</si>
  <si>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</si>
  <si>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</si>
  <si>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</si>
  <si>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</si>
  <si>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</si>
  <si>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</si>
  <si>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</si>
  <si>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</si>
  <si>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</si>
  <si>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</si>
  <si>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</si>
  <si>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</si>
  <si>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</si>
  <si>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</si>
  <si>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</si>
  <si>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</si>
  <si>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</si>
  <si>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</si>
  <si>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</si>
  <si>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</si>
  <si>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</si>
  <si>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</si>
  <si>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</si>
  <si>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</si>
  <si>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</si>
  <si>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</si>
  <si>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</si>
  <si>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</si>
  <si>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</si>
  <si>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</si>
  <si>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</si>
  <si>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</si>
  <si>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</si>
  <si>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</si>
  <si>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</si>
  <si>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</si>
  <si>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</si>
  <si>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</si>
  <si>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</si>
  <si>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</si>
  <si>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</si>
  <si>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</si>
  <si>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</si>
  <si>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</si>
  <si>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</si>
  <si>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</si>
  <si>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</si>
  <si>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</si>
  <si>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</si>
  <si>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</si>
  <si>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</si>
  <si>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</si>
  <si>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</si>
  <si>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</si>
  <si>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</si>
  <si>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</si>
  <si>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</si>
  <si>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</si>
  <si>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</si>
  <si>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</si>
  <si>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</si>
  <si>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</si>
  <si>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</si>
  <si>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</si>
  <si>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</si>
  <si>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</si>
  <si>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</si>
  <si>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</si>
  <si>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</si>
  <si>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</si>
  <si>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</si>
  <si>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</si>
  <si>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</si>
  <si>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</si>
  <si>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</si>
  <si>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</si>
  <si>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</si>
  <si>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</si>
  <si>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</si>
  <si>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</si>
  <si>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</si>
  <si>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</si>
  <si>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</si>
  <si>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</si>
  <si>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</si>
  <si>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</si>
  <si>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</si>
  <si>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</si>
  <si>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</si>
  <si>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</si>
  <si>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</si>
  <si>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</si>
  <si>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</si>
  <si>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</si>
  <si>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</si>
  <si>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</si>
  <si>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</si>
  <si>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</si>
  <si>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</si>
  <si>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</si>
  <si>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</si>
  <si>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</si>
  <si>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</si>
  <si>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</si>
  <si>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</si>
  <si>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</si>
  <si>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</si>
  <si>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</si>
  <si>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</si>
  <si>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</si>
  <si>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</si>
  <si>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</si>
  <si>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</si>
  <si>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</si>
  <si>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</si>
  <si>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</si>
  <si>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</si>
  <si>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</si>
  <si>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</si>
  <si>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</si>
  <si>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</si>
  <si>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</si>
  <si>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</si>
  <si>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</si>
  <si>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</si>
  <si>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</si>
  <si>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</si>
  <si>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</si>
  <si>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</si>
  <si>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</si>
  <si>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</si>
  <si>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</si>
  <si>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</si>
  <si>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</si>
  <si>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</si>
  <si>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</si>
  <si>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</si>
  <si>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</si>
  <si>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</si>
  <si>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</si>
  <si>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</si>
  <si>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</si>
  <si>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</si>
  <si>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</si>
  <si>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</si>
  <si>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</si>
  <si>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</si>
  <si>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</si>
  <si>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</si>
  <si>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</si>
  <si>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</si>
  <si>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</si>
  <si>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</si>
  <si>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</si>
  <si>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</si>
  <si>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</si>
  <si>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</si>
  <si>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</si>
  <si>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</si>
  <si>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</si>
  <si>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</si>
  <si>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</si>
  <si>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</si>
  <si>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</si>
  <si>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</si>
  <si>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</si>
  <si>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</si>
  <si>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</si>
  <si>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</si>
  <si>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</si>
  <si>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</si>
  <si>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</si>
  <si>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</si>
  <si>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</si>
  <si>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</si>
  <si>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</si>
  <si>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</si>
  <si>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</si>
  <si>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</si>
  <si>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</si>
  <si>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</si>
  <si>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</si>
  <si>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</si>
  <si>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</si>
  <si>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</si>
  <si>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</si>
  <si>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</si>
  <si>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</si>
  <si>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</si>
  <si>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</si>
  <si>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</si>
  <si>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</si>
  <si>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</si>
  <si>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</si>
  <si>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</si>
  <si>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</si>
  <si>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</si>
  <si>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</si>
  <si>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</si>
  <si>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</si>
  <si>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</si>
  <si>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</si>
  <si>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</si>
  <si>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</si>
  <si>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</si>
  <si>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</si>
  <si>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</si>
  <si>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</si>
  <si>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</si>
  <si>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</si>
  <si>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</si>
  <si>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</si>
  <si>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</si>
  <si>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</si>
  <si>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</si>
  <si>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</si>
  <si>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</si>
  <si>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</si>
  <si>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</si>
  <si>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</si>
  <si>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</si>
  <si>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</si>
  <si>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</si>
  <si>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</si>
  <si>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</si>
  <si>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</si>
  <si>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</si>
  <si>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</si>
  <si>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</si>
  <si>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</si>
  <si>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</si>
  <si>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</si>
  <si>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</si>
  <si>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</si>
  <si>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</si>
  <si>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</si>
  <si>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</si>
  <si>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</si>
  <si>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</si>
  <si>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</si>
  <si>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</si>
  <si>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</si>
  <si>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</si>
  <si>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</si>
  <si>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</si>
  <si>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</si>
  <si>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</si>
  <si>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</si>
  <si>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</si>
  <si>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</si>
  <si>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</si>
  <si>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</si>
  <si>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</si>
  <si>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</si>
  <si>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</si>
  <si>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</si>
  <si>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</si>
  <si>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</si>
  <si>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</si>
  <si>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</si>
  <si>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</si>
  <si>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</si>
  <si>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</si>
  <si>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</si>
  <si>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</si>
  <si>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</si>
  <si>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</si>
  <si>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</si>
  <si>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</si>
  <si>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</si>
  <si>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</si>
  <si>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</si>
  <si>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</si>
  <si>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</si>
  <si>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</si>
  <si>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</si>
  <si>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</si>
  <si>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</si>
  <si>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</si>
  <si>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</si>
  <si>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</si>
  <si>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</si>
  <si>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</si>
  <si>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</si>
  <si>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</si>
  <si>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</si>
  <si>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</si>
  <si>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</si>
  <si>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</si>
  <si>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</si>
  <si>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</si>
  <si>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</si>
  <si>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</si>
  <si>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</si>
  <si>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</si>
  <si>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</si>
  <si>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</si>
  <si>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</si>
  <si>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</si>
  <si>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</si>
  <si>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</si>
  <si>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</si>
  <si>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</si>
  <si>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</si>
  <si>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</si>
  <si>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</si>
  <si>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</si>
  <si>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</si>
  <si>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</si>
  <si>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</si>
  <si>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</si>
  <si>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</si>
  <si>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</si>
  <si>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</si>
  <si>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</si>
  <si>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</si>
  <si>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</si>
  <si>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</si>
  <si>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</si>
  <si>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</si>
  <si>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</si>
  <si>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</si>
  <si>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</si>
  <si>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</si>
  <si>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</si>
  <si>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</si>
  <si>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</si>
  <si>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</si>
  <si>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</si>
  <si>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</si>
  <si>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</si>
  <si>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</si>
  <si>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</si>
  <si>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</si>
  <si>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</si>
  <si>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</si>
  <si>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</si>
  <si>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</si>
  <si>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</si>
  <si>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</si>
  <si>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</si>
  <si>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</si>
  <si>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</si>
  <si>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</si>
  <si>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</si>
  <si>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</si>
  <si>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</si>
  <si>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</si>
  <si>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</si>
  <si>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</si>
  <si>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</si>
  <si>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</si>
  <si>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</si>
  <si>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</si>
  <si>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</si>
  <si>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</si>
  <si>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</si>
  <si>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</si>
  <si>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</si>
  <si>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</si>
  <si>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</si>
  <si>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</si>
  <si>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</si>
  <si>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</si>
  <si>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</si>
  <si>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</si>
  <si>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</si>
  <si>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</si>
  <si>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</si>
  <si>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</si>
  <si>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</si>
  <si>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</si>
  <si>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</si>
  <si>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</si>
  <si>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</si>
  <si>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</si>
  <si>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</si>
  <si>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</si>
  <si>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</si>
  <si>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</si>
  <si>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</si>
  <si>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</si>
  <si>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</si>
  <si>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</si>
  <si>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</si>
  <si>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</si>
  <si>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</si>
  <si>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</si>
  <si>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</si>
  <si>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</si>
  <si>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</si>
  <si>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</si>
  <si>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</si>
  <si>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</si>
  <si>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</si>
  <si>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</si>
  <si>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</si>
  <si>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</si>
  <si>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</si>
  <si>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</si>
  <si>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</si>
  <si>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</si>
  <si>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</si>
  <si>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</si>
  <si>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</si>
  <si>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</si>
  <si>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</si>
  <si>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</si>
  <si>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</si>
  <si>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</si>
  <si>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</si>
  <si>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</si>
  <si>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</si>
  <si>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</si>
  <si>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</si>
  <si>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</si>
  <si>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</si>
  <si>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</si>
  <si>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</si>
  <si>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</si>
  <si>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</si>
  <si>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</si>
  <si>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</si>
  <si>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</si>
  <si>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</si>
  <si>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</si>
  <si>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</si>
  <si>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</si>
  <si>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</si>
  <si>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</si>
  <si>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</si>
  <si>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</si>
  <si>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</si>
  <si>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</si>
  <si>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</si>
  <si>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</si>
  <si>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</si>
  <si>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</si>
  <si>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</si>
  <si>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</si>
  <si>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</si>
  <si>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</si>
  <si>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</si>
  <si>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</si>
  <si>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</si>
  <si>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</si>
  <si>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</si>
  <si>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</si>
  <si>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</si>
  <si>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</si>
  <si>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</si>
  <si>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</si>
  <si>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</si>
  <si>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</si>
  <si>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</si>
  <si>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</si>
  <si>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</si>
  <si>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</si>
  <si>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</si>
  <si>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</si>
  <si>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</si>
  <si>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</si>
  <si>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</si>
  <si>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</si>
  <si>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</si>
  <si>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</si>
  <si>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</si>
  <si>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</si>
  <si>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</si>
  <si>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</si>
  <si>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</si>
  <si>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</si>
  <si>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</si>
  <si>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</si>
  <si>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</si>
  <si>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</si>
  <si>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</si>
  <si>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</si>
  <si>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</si>
  <si>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</si>
  <si>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</si>
  <si>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</si>
  <si>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</si>
  <si>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</si>
  <si>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</si>
  <si>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</si>
  <si>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</si>
  <si>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</si>
  <si>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</si>
  <si>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</si>
  <si>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</si>
  <si>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</si>
  <si>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</si>
  <si>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</si>
  <si>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</si>
  <si>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</si>
  <si>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</si>
  <si>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</si>
  <si>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</si>
  <si>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</si>
  <si>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</si>
  <si>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</si>
  <si>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</si>
  <si>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</si>
  <si>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</si>
  <si>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</si>
  <si>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</si>
  <si>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</si>
  <si>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</si>
  <si>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</si>
  <si>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</si>
  <si>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</si>
  <si>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</si>
  <si>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</si>
  <si>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</si>
  <si>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</si>
  <si>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</si>
  <si>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</si>
  <si>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</si>
  <si>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</si>
  <si>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</si>
  <si>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</si>
  <si>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</si>
  <si>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</si>
  <si>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</si>
  <si>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</si>
  <si>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</si>
  <si>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</si>
  <si>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</si>
  <si>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</si>
  <si>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</si>
  <si>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</si>
  <si>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</si>
  <si>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</si>
  <si>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</si>
  <si>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</si>
  <si>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</si>
  <si>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</si>
  <si>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</si>
  <si>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</si>
  <si>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</si>
  <si>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</si>
  <si>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</si>
  <si>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</si>
  <si>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</si>
  <si>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</si>
  <si>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</si>
  <si>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</si>
  <si>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</si>
  <si>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</si>
  <si>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</si>
  <si>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</si>
  <si>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</si>
  <si>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</si>
  <si>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</si>
  <si>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</si>
  <si>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</si>
  <si>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</si>
  <si>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</si>
  <si>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</si>
  <si>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</si>
  <si>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</si>
  <si>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</si>
  <si>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</si>
  <si>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</si>
  <si>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</si>
  <si>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</si>
  <si>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</si>
  <si>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</si>
  <si>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</si>
  <si>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</si>
  <si>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</si>
  <si>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</si>
  <si>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</si>
  <si>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</si>
  <si>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</si>
  <si>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</si>
  <si>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</si>
  <si>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</si>
  <si>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</si>
  <si>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</si>
  <si>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</si>
  <si>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</si>
  <si>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</si>
  <si>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</si>
  <si>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</si>
  <si>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</si>
  <si>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</si>
  <si>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</si>
  <si>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</si>
  <si>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</si>
  <si>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</si>
  <si>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</si>
  <si>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</si>
  <si>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</si>
  <si>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</si>
  <si>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</si>
  <si>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</si>
  <si>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</si>
  <si>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</si>
  <si>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</si>
  <si>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</si>
  <si>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</si>
  <si>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</si>
  <si>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</si>
  <si>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</si>
  <si>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</si>
  <si>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</si>
  <si>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</si>
  <si>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</si>
  <si>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</si>
  <si>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</si>
  <si>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</si>
  <si>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</si>
  <si>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</si>
  <si>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</si>
  <si>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</si>
  <si>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</si>
  <si>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</si>
  <si>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</si>
  <si>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</si>
  <si>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</si>
  <si>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</si>
  <si>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</si>
  <si>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</si>
  <si>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</si>
  <si>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</si>
  <si>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</si>
  <si>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</si>
  <si>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</si>
  <si>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</si>
  <si>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</si>
  <si>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</si>
  <si>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</si>
  <si>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</si>
  <si>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</si>
  <si>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</si>
  <si>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</si>
  <si>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</si>
  <si>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</si>
  <si>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</si>
  <si>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</si>
  <si>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</si>
  <si>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</si>
  <si>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</si>
  <si>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</si>
  <si>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</si>
  <si>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</si>
  <si>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</si>
  <si>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</si>
  <si>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</si>
  <si>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</si>
  <si>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</si>
  <si>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</si>
  <si>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</si>
  <si>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</si>
  <si>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</si>
  <si>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</si>
  <si>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</si>
  <si>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</si>
  <si>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</si>
  <si>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</si>
  <si>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</si>
  <si>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</si>
  <si>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</si>
  <si>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</si>
  <si>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</si>
  <si>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</si>
  <si>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</si>
  <si>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</si>
  <si>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</si>
  <si>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</si>
  <si>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</si>
  <si>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</si>
  <si>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</si>
  <si>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</si>
  <si>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</si>
  <si>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</si>
  <si>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</si>
  <si>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</si>
  <si>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</si>
  <si>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</si>
  <si>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</si>
  <si>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</si>
  <si>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</si>
  <si>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</si>
  <si>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</si>
  <si>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</si>
  <si>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</si>
  <si>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</si>
  <si>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</si>
  <si>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</si>
  <si>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</si>
  <si>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</si>
  <si>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</si>
  <si>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</si>
  <si>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</si>
  <si>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</si>
  <si>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</si>
  <si>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</si>
  <si>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</si>
  <si>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</si>
  <si>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</si>
  <si>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</si>
  <si>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</si>
  <si>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</si>
  <si>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</si>
  <si>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</si>
  <si>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</si>
  <si>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</si>
  <si>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</si>
  <si>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</si>
  <si>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</si>
  <si>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</si>
  <si>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</si>
  <si>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</si>
  <si>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</si>
  <si>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</si>
  <si>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</si>
  <si>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</si>
  <si>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</si>
  <si>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</si>
  <si>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</si>
  <si>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</si>
  <si>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</si>
  <si>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</si>
  <si>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</si>
  <si>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</si>
  <si>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</si>
  <si>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</si>
  <si>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</si>
  <si>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</si>
  <si>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</si>
  <si>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</si>
  <si>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</si>
  <si>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</si>
  <si>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</si>
  <si>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</si>
  <si>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</si>
  <si>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</si>
  <si>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</si>
  <si>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</si>
  <si>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</si>
  <si>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</si>
  <si>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</si>
  <si>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</si>
  <si>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</si>
  <si>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</si>
  <si>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</si>
  <si>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</si>
  <si>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</si>
  <si>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</si>
  <si>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</si>
  <si>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</si>
  <si>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</si>
  <si>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</si>
  <si>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</si>
  <si>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</si>
  <si>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</si>
  <si>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</si>
  <si>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</si>
  <si>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</si>
  <si>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</si>
  <si>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</si>
  <si>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</si>
  <si>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</si>
  <si>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</si>
  <si>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</si>
  <si>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</si>
  <si>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</si>
  <si>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</si>
  <si>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</si>
  <si>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</si>
  <si>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</si>
  <si>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</si>
  <si>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</si>
  <si>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</si>
  <si>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</si>
  <si>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</si>
  <si>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</si>
  <si>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</si>
  <si>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</si>
  <si>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</si>
  <si>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</si>
  <si>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</si>
  <si>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</si>
  <si>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</si>
  <si>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</si>
  <si>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</si>
  <si>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</si>
  <si>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</si>
  <si>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</si>
  <si>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</si>
  <si>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</si>
  <si>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</si>
  <si>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</si>
  <si>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</si>
  <si>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</si>
  <si>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</si>
  <si>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</si>
  <si>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</si>
  <si>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</si>
  <si>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</si>
  <si>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</si>
  <si>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</si>
  <si>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</si>
  <si>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</si>
  <si>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</si>
  <si>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</si>
  <si>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</si>
  <si>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</si>
  <si>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</si>
  <si>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</si>
  <si>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</si>
  <si>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</si>
  <si>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</si>
  <si>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</si>
  <si>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</si>
  <si>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</si>
  <si>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</si>
  <si>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</si>
  <si>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</si>
  <si>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</si>
  <si>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</si>
  <si>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</si>
  <si>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</si>
  <si>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</si>
  <si>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</si>
  <si>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</si>
  <si>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</si>
  <si>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</si>
  <si>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</si>
  <si>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</si>
  <si>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</si>
  <si>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</si>
  <si>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</si>
  <si>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</si>
  <si>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</si>
  <si>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</si>
  <si>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</si>
  <si>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</si>
  <si>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</si>
  <si>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</si>
  <si>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</si>
  <si>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</si>
  <si>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</si>
  <si>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</si>
  <si>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</si>
  <si>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</si>
  <si>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</si>
  <si>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</si>
  <si>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</si>
  <si>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</si>
  <si>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</si>
  <si>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</si>
  <si>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</si>
  <si>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</si>
  <si>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</si>
  <si>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</si>
  <si>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</si>
  <si>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</si>
  <si>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</si>
  <si>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</si>
  <si>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</si>
  <si>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</si>
  <si>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</si>
  <si>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</si>
  <si>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</si>
  <si>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</si>
  <si>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</si>
  <si>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</si>
  <si>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</si>
  <si>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</si>
  <si>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</si>
  <si>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</si>
  <si>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</si>
  <si>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</si>
  <si>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</si>
  <si>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</si>
  <si>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</si>
  <si>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</si>
  <si>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</si>
  <si>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</si>
  <si>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</si>
  <si>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</si>
  <si>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</si>
  <si>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</si>
  <si>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</si>
  <si>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</si>
  <si>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</si>
  <si>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</si>
  <si>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</si>
  <si>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</si>
  <si>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</si>
  <si>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</si>
  <si>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</si>
  <si>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</si>
  <si>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</si>
  <si>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</si>
  <si>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</si>
  <si>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</si>
  <si>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</si>
  <si>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</si>
  <si>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</si>
  <si>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</si>
  <si>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</si>
  <si>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</si>
  <si>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</si>
  <si>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</si>
  <si>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</si>
  <si>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</si>
  <si>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</si>
  <si>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</si>
  <si>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</si>
  <si>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</si>
  <si>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</si>
  <si>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</si>
  <si>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</si>
  <si>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</si>
  <si>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</si>
  <si>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</si>
  <si>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</si>
  <si>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</si>
  <si>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</si>
  <si>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</si>
  <si>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</si>
  <si>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</si>
  <si>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</si>
  <si>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</si>
  <si>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</si>
  <si>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</si>
  <si>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</si>
  <si>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</si>
  <si>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</si>
  <si>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</si>
  <si>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</si>
  <si>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</si>
  <si>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</si>
  <si>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</si>
  <si>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</si>
  <si>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</si>
  <si>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</si>
  <si>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</si>
  <si>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</si>
  <si>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</si>
  <si>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</si>
  <si>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</si>
  <si>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</si>
  <si>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</si>
  <si>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</si>
  <si>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</si>
  <si>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</si>
  <si>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</si>
  <si>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</si>
  <si>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</si>
  <si>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</si>
  <si>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</si>
  <si>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</si>
  <si>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</si>
  <si>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</si>
  <si>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</si>
  <si>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</si>
  <si>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</si>
  <si>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</si>
  <si>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</si>
  <si>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</si>
  <si>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</si>
  <si>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</si>
  <si>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</si>
  <si>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</si>
  <si>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</si>
  <si>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</si>
  <si>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</si>
  <si>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</si>
  <si>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</si>
  <si>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</si>
  <si>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</si>
  <si>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</si>
  <si>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</si>
  <si>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</si>
  <si>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</si>
  <si>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</si>
  <si>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</si>
  <si>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</si>
  <si>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</si>
  <si>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</si>
  <si>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</si>
  <si>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</si>
  <si>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</si>
  <si>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</si>
  <si>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</si>
  <si>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</si>
  <si>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</si>
  <si>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</si>
  <si>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</si>
  <si>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</si>
  <si>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</si>
  <si>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</si>
  <si>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</si>
  <si>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</si>
  <si>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</si>
  <si>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</si>
  <si>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</si>
  <si>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</si>
  <si>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</si>
  <si>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</si>
  <si>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</si>
  <si>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</si>
  <si>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</si>
  <si>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</si>
  <si>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</si>
  <si>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</si>
  <si>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</si>
  <si>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</si>
  <si>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</si>
  <si>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</si>
  <si>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</si>
  <si>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</si>
  <si>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</si>
  <si>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</si>
  <si>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</si>
  <si>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</si>
  <si>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</si>
  <si>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</si>
  <si>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</si>
  <si>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</si>
  <si>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</si>
  <si>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</si>
  <si>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</si>
  <si>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</si>
  <si>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</si>
  <si>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</si>
  <si>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</si>
  <si>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</si>
  <si>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</si>
  <si>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</si>
  <si>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</si>
  <si>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</si>
  <si>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</si>
  <si>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</si>
  <si>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</si>
  <si>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</si>
  <si>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</si>
  <si>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</si>
  <si>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</si>
  <si>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</si>
  <si>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</si>
  <si>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</si>
  <si>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</si>
  <si>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</si>
  <si>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</si>
  <si>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</si>
  <si>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</si>
  <si>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</si>
  <si>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</si>
  <si>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</si>
  <si>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</si>
  <si>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</si>
  <si>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</si>
  <si>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</si>
  <si>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</si>
  <si>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</si>
  <si>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</si>
  <si>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</si>
  <si>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</si>
  <si>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</si>
  <si>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</si>
  <si>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</si>
  <si>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</si>
  <si>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</si>
  <si>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</si>
  <si>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</si>
  <si>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</si>
  <si>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</si>
  <si>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</si>
  <si>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</si>
  <si>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</si>
  <si>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</si>
  <si>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</si>
  <si>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</si>
  <si>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</si>
  <si>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</si>
  <si>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</si>
  <si>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</si>
  <si>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</si>
  <si>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</si>
  <si>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</si>
  <si>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</si>
  <si>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</si>
  <si>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</si>
  <si>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</si>
  <si>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</si>
  <si>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</si>
  <si>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</si>
  <si>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</si>
  <si>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</si>
  <si>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</si>
  <si>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</si>
  <si>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</si>
  <si>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</si>
  <si>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</si>
  <si>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</si>
  <si>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</si>
  <si>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</si>
  <si>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</si>
  <si>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</si>
  <si>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</si>
  <si>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</si>
  <si>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</si>
  <si>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</si>
  <si>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</si>
  <si>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</si>
  <si>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</si>
  <si>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</si>
  <si>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</si>
  <si>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</si>
  <si>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</si>
  <si>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</si>
  <si>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</si>
  <si>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</si>
  <si>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</si>
  <si>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</si>
  <si>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</si>
  <si>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</si>
  <si>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</si>
  <si>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</si>
  <si>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</si>
  <si>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</si>
  <si>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</si>
  <si>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</si>
  <si>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</si>
  <si>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</si>
  <si>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</si>
  <si>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</si>
  <si>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</si>
  <si>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</si>
  <si>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</si>
  <si>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</si>
  <si>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</si>
  <si>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</si>
  <si>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</si>
  <si>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</si>
  <si>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</si>
  <si>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</si>
  <si>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</si>
  <si>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</si>
  <si>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</si>
  <si>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</si>
  <si>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</si>
  <si>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</si>
  <si>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</si>
  <si>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</si>
  <si>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</si>
  <si>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</si>
  <si>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</si>
  <si>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</si>
  <si>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</si>
  <si>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</si>
  <si>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</si>
  <si>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</si>
  <si>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</si>
  <si>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</si>
  <si>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</si>
  <si>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</si>
  <si>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</si>
  <si>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</si>
  <si>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</si>
  <si>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</si>
  <si>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</si>
  <si>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</si>
  <si>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</si>
  <si>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</si>
  <si>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</si>
  <si>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</si>
  <si>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</si>
  <si>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</si>
  <si>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</si>
  <si>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</si>
  <si>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</si>
  <si>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</si>
  <si>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</si>
  <si>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</si>
  <si>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</si>
  <si>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</si>
  <si>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</si>
  <si>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</si>
  <si>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</si>
  <si>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</si>
  <si>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</si>
  <si>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</si>
  <si>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</si>
  <si>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</si>
  <si>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</si>
  <si>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</si>
  <si>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</si>
  <si>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</si>
  <si>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</si>
  <si>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</si>
  <si>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</si>
  <si>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</si>
  <si>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</si>
  <si>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</si>
  <si>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</si>
  <si>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</si>
  <si>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</si>
  <si>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</si>
  <si>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</si>
  <si>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</si>
  <si>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</si>
  <si>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</si>
  <si>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</si>
  <si>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</si>
  <si>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</si>
  <si>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</si>
  <si>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</si>
  <si>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</si>
  <si>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</si>
  <si>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</si>
  <si>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</si>
  <si>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</si>
  <si>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</si>
  <si>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</si>
  <si>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</si>
  <si>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</si>
  <si>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</si>
  <si>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</si>
  <si>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</si>
  <si>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</si>
  <si>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</si>
  <si>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</si>
  <si>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</si>
  <si>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</si>
  <si>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</si>
  <si>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</si>
  <si>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</si>
  <si>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</si>
  <si>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</si>
  <si>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</si>
  <si>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</si>
  <si>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</si>
  <si>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</si>
  <si>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</si>
  <si>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</si>
  <si>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</si>
  <si>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</si>
  <si>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</si>
  <si>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</si>
  <si>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</si>
  <si>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</si>
  <si>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</si>
  <si>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</si>
  <si>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</si>
  <si>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</si>
  <si>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</si>
  <si>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</si>
  <si>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</si>
  <si>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</si>
  <si>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</si>
  <si>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</si>
  <si>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</si>
  <si>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</si>
  <si>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</si>
  <si>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</si>
  <si>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</si>
  <si>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</si>
  <si>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</si>
  <si>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</si>
  <si>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</si>
  <si>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</si>
  <si>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</si>
  <si>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</si>
  <si>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</si>
  <si>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</si>
  <si>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</si>
  <si>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</si>
  <si>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</si>
  <si>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</si>
  <si>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</si>
  <si>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</si>
  <si>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</si>
  <si>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</si>
  <si>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</si>
  <si>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</si>
  <si>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</si>
  <si>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</si>
  <si>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</si>
  <si>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</si>
  <si>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</si>
  <si>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</si>
  <si>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</si>
  <si>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</si>
  <si>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</si>
  <si>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</si>
  <si>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</si>
  <si>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</si>
  <si>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</si>
  <si>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</si>
  <si>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</si>
  <si>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</si>
  <si>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</si>
  <si>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</si>
  <si>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</si>
  <si>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</si>
  <si>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</si>
  <si>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</si>
  <si>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</si>
  <si>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</si>
  <si>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</si>
  <si>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</si>
  <si>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</si>
  <si>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</si>
  <si>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</si>
  <si>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</si>
  <si>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</si>
  <si>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</si>
  <si>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</si>
  <si>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</si>
  <si>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</si>
  <si>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</si>
  <si>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</si>
  <si>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</si>
  <si>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</si>
  <si>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</si>
  <si>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</si>
  <si>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</si>
  <si>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</si>
  <si>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</si>
  <si>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</si>
  <si>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</si>
  <si>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</si>
  <si>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</si>
  <si>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</si>
  <si>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</si>
  <si>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</si>
  <si>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</si>
  <si>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</si>
  <si>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</si>
  <si>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</si>
  <si>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</si>
  <si>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</si>
  <si>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</si>
  <si>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</si>
  <si>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</si>
  <si>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</si>
  <si>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</si>
  <si>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</si>
  <si>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</si>
  <si>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</si>
  <si>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</si>
  <si>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</si>
  <si>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</si>
  <si>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</si>
  <si>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</si>
  <si>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</si>
  <si>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</si>
  <si>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</si>
  <si>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</si>
  <si>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</si>
  <si>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</si>
  <si>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</si>
  <si>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</si>
  <si>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</si>
  <si>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</si>
  <si>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</si>
  <si>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</si>
  <si>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</si>
  <si>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</si>
  <si>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</si>
  <si>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</si>
  <si>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</si>
  <si>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</si>
  <si>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</si>
  <si>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</si>
  <si>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</si>
  <si>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</si>
  <si>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</si>
  <si>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</si>
  <si>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</si>
  <si>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</si>
  <si>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</si>
  <si>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</si>
  <si>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</si>
  <si>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</si>
  <si>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</si>
  <si>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</si>
  <si>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</si>
  <si>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</si>
  <si>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</si>
  <si>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</si>
  <si>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</si>
  <si>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</si>
  <si>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</si>
  <si>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</si>
  <si>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</si>
  <si>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</si>
  <si>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</si>
  <si>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</si>
  <si>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</si>
  <si>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</si>
  <si>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</si>
  <si>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</si>
  <si>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</si>
  <si>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</si>
  <si>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</si>
  <si>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</si>
  <si>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</si>
  <si>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</si>
  <si>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</si>
  <si>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</si>
  <si>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</si>
  <si>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</si>
  <si>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</si>
  <si>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</si>
  <si>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</si>
  <si>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</si>
  <si>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</si>
  <si>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</si>
  <si>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</si>
  <si>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</si>
  <si>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</si>
  <si>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</si>
  <si>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</si>
  <si>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</si>
  <si>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</si>
  <si>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</si>
  <si>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</si>
  <si>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</si>
  <si>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</si>
  <si>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</si>
  <si>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</si>
  <si>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</si>
  <si>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</si>
  <si>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</si>
  <si>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</si>
  <si>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</si>
  <si>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</si>
  <si>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</si>
  <si>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</si>
  <si>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</si>
  <si>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</si>
  <si>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</si>
  <si>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</si>
  <si>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</si>
  <si>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</si>
  <si>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</si>
  <si>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</si>
  <si>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</si>
  <si>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</si>
  <si>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</si>
  <si>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</si>
  <si>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</si>
  <si>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</si>
  <si>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</si>
  <si>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</si>
  <si>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</si>
  <si>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</si>
  <si>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</si>
  <si>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</si>
  <si>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</si>
  <si>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</si>
  <si>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</si>
  <si>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</si>
  <si>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</si>
  <si>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</si>
  <si>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</si>
  <si>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</si>
  <si>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</si>
  <si>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</si>
  <si>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</si>
  <si>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</si>
  <si>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</si>
  <si>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</si>
  <si>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</si>
  <si>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</si>
  <si>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</si>
  <si>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</si>
  <si>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</si>
  <si>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</si>
  <si>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</si>
  <si>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</si>
  <si>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</si>
  <si>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</si>
  <si>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</si>
  <si>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</si>
  <si>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</si>
  <si>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</si>
  <si>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</si>
  <si>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</si>
  <si>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</si>
  <si>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</si>
  <si>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</si>
  <si>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</si>
  <si>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</si>
  <si>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</si>
  <si>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</si>
  <si>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</si>
  <si>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</si>
  <si>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</si>
  <si>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</si>
  <si>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</si>
  <si>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</si>
  <si>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</si>
  <si>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</si>
  <si>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</si>
  <si>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</si>
  <si>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</si>
  <si>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</si>
  <si>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</si>
  <si>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</si>
  <si>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</si>
  <si>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</si>
  <si>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</si>
  <si>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</si>
  <si>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</si>
  <si>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</si>
  <si>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</si>
  <si>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</si>
  <si>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</si>
  <si>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</si>
  <si>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</si>
  <si>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</si>
  <si>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</si>
  <si>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</si>
  <si>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</si>
  <si>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</si>
  <si>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</si>
  <si>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</si>
  <si>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</si>
  <si>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</si>
  <si>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</si>
  <si>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</si>
  <si>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</si>
  <si>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</si>
  <si>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</si>
  <si>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</si>
  <si>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</si>
  <si>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</si>
  <si>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</si>
  <si>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</si>
  <si>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</si>
  <si>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</si>
  <si>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</si>
  <si>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</si>
  <si>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</si>
  <si>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</si>
  <si>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</si>
  <si>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</si>
  <si>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</si>
  <si>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</si>
  <si>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</si>
  <si>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</si>
  <si>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</si>
  <si>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</si>
  <si>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</si>
  <si>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</si>
  <si>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</si>
  <si>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</si>
  <si>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</si>
  <si>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</si>
  <si>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</si>
  <si>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</si>
  <si>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</si>
  <si>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</si>
  <si>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</si>
  <si>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</si>
  <si>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</si>
  <si>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</si>
  <si>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</si>
  <si>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</si>
  <si>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</si>
  <si>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</si>
  <si>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</si>
  <si>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</si>
  <si>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</si>
  <si>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</si>
  <si>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</si>
  <si>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</si>
  <si>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</si>
  <si>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</si>
  <si>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</si>
  <si>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</si>
  <si>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</si>
  <si>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</si>
  <si>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</si>
  <si>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</si>
  <si>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</si>
  <si>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</si>
  <si>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</si>
  <si>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</si>
  <si>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</si>
  <si>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</si>
  <si>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</si>
  <si>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</si>
  <si>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</si>
  <si>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</si>
  <si>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</si>
  <si>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</si>
  <si>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</si>
  <si>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</si>
  <si>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</si>
  <si>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</si>
  <si>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</si>
  <si>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</si>
  <si>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</si>
  <si>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</si>
  <si>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</si>
  <si>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</si>
  <si>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</si>
  <si>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</si>
  <si>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</si>
  <si>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</si>
  <si>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</si>
  <si>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</si>
  <si>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</si>
  <si>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</si>
  <si>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</si>
  <si>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</si>
  <si>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</si>
  <si>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</si>
  <si>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</si>
  <si>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</si>
  <si>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</si>
  <si>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</si>
  <si>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</si>
  <si>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</si>
  <si>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</si>
  <si>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</si>
  <si>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</si>
  <si>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</si>
  <si>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</si>
  <si>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</si>
  <si>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</si>
  <si>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</si>
  <si>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</si>
  <si>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</si>
  <si>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</si>
  <si>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</si>
  <si>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</si>
  <si>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</si>
  <si>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</si>
  <si>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</si>
  <si>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</si>
  <si>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</si>
  <si>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</si>
  <si>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</si>
  <si>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</si>
  <si>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</si>
  <si>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</si>
  <si>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</si>
  <si>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</si>
  <si>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</si>
  <si>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</si>
  <si>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</si>
  <si>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</si>
  <si>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</si>
  <si>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</si>
  <si>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</si>
  <si>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</si>
  <si>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</si>
  <si>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</si>
  <si>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</si>
  <si>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</si>
  <si>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</si>
  <si>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</si>
  <si>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</si>
  <si>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</si>
  <si>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</si>
  <si>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</si>
  <si>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</si>
  <si>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</si>
  <si>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</si>
  <si>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</si>
  <si>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</si>
  <si>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</si>
  <si>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</si>
  <si>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</si>
  <si>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</si>
  <si>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</si>
  <si>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</si>
  <si>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</si>
  <si>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</si>
  <si>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</si>
  <si>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</si>
  <si>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</si>
  <si>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</si>
  <si>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</si>
  <si>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</si>
  <si>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</si>
  <si>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</si>
  <si>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</si>
  <si>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</si>
  <si>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</si>
  <si>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</si>
  <si>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</si>
  <si>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</si>
  <si>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</si>
  <si>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</si>
  <si>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</si>
  <si>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</si>
  <si>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</si>
  <si>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</si>
  <si>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</si>
  <si>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</si>
  <si>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</si>
  <si>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</si>
  <si>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</si>
  <si>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</si>
  <si>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</si>
  <si>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</si>
  <si>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</si>
  <si>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</si>
  <si>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</si>
  <si>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</si>
  <si>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</si>
  <si>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</si>
  <si>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</si>
  <si>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</si>
  <si>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</si>
  <si>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</si>
  <si>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</si>
  <si>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</si>
  <si>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</si>
  <si>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</si>
  <si>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</si>
  <si>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</si>
  <si>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</si>
  <si>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</si>
  <si>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</si>
  <si>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</si>
  <si>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</si>
  <si>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</si>
  <si>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</si>
  <si>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</si>
  <si>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</si>
  <si>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</si>
  <si>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</si>
  <si>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</si>
  <si>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</si>
  <si>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</si>
  <si>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</si>
  <si>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</si>
  <si>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</si>
  <si>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</si>
  <si>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</si>
  <si>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</si>
  <si>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</si>
  <si>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</si>
  <si>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</si>
  <si>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</si>
  <si>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</si>
  <si>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</si>
  <si>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</si>
  <si>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</si>
  <si>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</si>
  <si>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</si>
  <si>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</si>
  <si>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</si>
  <si>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</si>
  <si>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</si>
  <si>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</si>
  <si>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</si>
  <si>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</si>
  <si>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</si>
  <si>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</si>
  <si>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</si>
  <si>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</si>
  <si>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</si>
  <si>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</si>
  <si>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</si>
  <si>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</si>
  <si>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</si>
  <si>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</si>
  <si>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</si>
  <si>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</si>
  <si>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</si>
  <si>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</si>
  <si>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</si>
  <si>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</si>
  <si>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</si>
  <si>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</si>
  <si>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</si>
  <si>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</si>
  <si>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</si>
  <si>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</si>
  <si>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</si>
  <si>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</si>
  <si>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</si>
  <si>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</si>
  <si>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</si>
  <si>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</si>
  <si>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</si>
  <si>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</si>
  <si>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</si>
  <si>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</si>
  <si>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</si>
  <si>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</si>
  <si>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</si>
  <si>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</si>
  <si>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</si>
  <si>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</si>
  <si>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</si>
  <si>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</si>
  <si>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</si>
  <si>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</si>
  <si>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</si>
  <si>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</si>
  <si>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</si>
  <si>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</si>
  <si>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</si>
  <si>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</si>
  <si>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</si>
  <si>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</si>
  <si>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</si>
  <si>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</si>
  <si>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</si>
  <si>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</si>
  <si>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</si>
  <si>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</si>
  <si>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</si>
  <si>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</si>
  <si>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</si>
  <si>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</si>
  <si>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</si>
  <si>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</si>
  <si>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</si>
  <si>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</si>
  <si>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</si>
  <si>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</si>
  <si>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</si>
  <si>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</si>
  <si>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</si>
  <si>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</si>
  <si>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</si>
  <si>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</si>
  <si>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</si>
  <si>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</si>
  <si>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</si>
  <si>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</si>
  <si>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</si>
  <si>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</si>
  <si>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</si>
  <si>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</si>
  <si>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</si>
  <si>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</si>
  <si>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</si>
  <si>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</si>
  <si>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</si>
  <si>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</si>
  <si>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</si>
  <si>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</si>
  <si>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</si>
  <si>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</si>
  <si>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</si>
  <si>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</si>
  <si>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</si>
  <si>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</si>
  <si>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</si>
  <si>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</si>
  <si>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</si>
  <si>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</si>
  <si>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</si>
  <si>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</si>
  <si>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</si>
  <si>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</si>
  <si>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</si>
  <si>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</si>
  <si>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</si>
  <si>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</si>
  <si>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</si>
  <si>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</si>
  <si>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</si>
  <si>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</si>
  <si>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</si>
  <si>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</si>
  <si>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</si>
  <si>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</si>
  <si>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</si>
  <si>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</si>
  <si>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</si>
  <si>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</si>
  <si>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</si>
  <si>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</si>
  <si>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</si>
  <si>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</si>
  <si>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</si>
  <si>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</si>
  <si>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</si>
  <si>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</si>
  <si>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</si>
  <si>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</si>
  <si>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</si>
  <si>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</si>
  <si>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</si>
  <si>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</si>
  <si>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</si>
  <si>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</si>
  <si>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</si>
  <si>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</si>
  <si>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</si>
  <si>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</si>
  <si>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</si>
  <si>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</si>
  <si>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</si>
  <si>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</si>
  <si>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</si>
  <si>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</si>
  <si>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</si>
  <si>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</si>
  <si>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</si>
  <si>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</si>
  <si>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</si>
  <si>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</si>
  <si>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</si>
  <si>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</si>
  <si>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</si>
  <si>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</si>
  <si>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</si>
  <si>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</si>
  <si>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</si>
  <si>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</si>
  <si>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</si>
  <si>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</si>
  <si>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</si>
  <si>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</si>
  <si>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</si>
  <si>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</si>
  <si>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</si>
  <si>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</si>
  <si>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</si>
  <si>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</si>
  <si>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</si>
  <si>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</si>
  <si>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</si>
  <si>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</si>
  <si>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</si>
  <si>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</si>
  <si>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</si>
  <si>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</si>
  <si>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</si>
  <si>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</si>
  <si>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</si>
  <si>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</si>
  <si>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</si>
  <si>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</si>
  <si>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</si>
  <si>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</si>
  <si>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</si>
  <si>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</si>
  <si>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</si>
  <si>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</si>
  <si>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</si>
  <si>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</si>
  <si>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</si>
  <si>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</si>
  <si>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</si>
  <si>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</si>
  <si>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</si>
  <si>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</si>
  <si>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</si>
  <si>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</si>
  <si>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</si>
  <si>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</si>
  <si>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</si>
  <si>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</si>
  <si>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</si>
  <si>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</si>
  <si>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</si>
  <si>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</si>
  <si>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</si>
  <si>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</si>
  <si>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</si>
  <si>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</si>
  <si>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</si>
  <si>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</si>
  <si>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</si>
  <si>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</si>
  <si>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</si>
  <si>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</si>
  <si>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</si>
  <si>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</si>
  <si>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</si>
  <si>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</si>
  <si>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</si>
  <si>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</si>
  <si>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</si>
  <si>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</si>
  <si>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</si>
  <si>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</si>
  <si>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</si>
  <si>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</si>
  <si>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</si>
  <si>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</si>
  <si>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</si>
  <si>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</si>
  <si>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</si>
  <si>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</si>
  <si>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</si>
  <si>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</si>
  <si>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</si>
  <si>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</si>
  <si>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</si>
  <si>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</si>
  <si>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</si>
  <si>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</si>
  <si>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</si>
  <si>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</si>
  <si>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</si>
  <si>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</si>
  <si>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</si>
  <si>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</si>
  <si>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</si>
  <si>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</si>
  <si>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</si>
  <si>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</si>
  <si>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</si>
  <si>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</si>
  <si>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</si>
  <si>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</si>
  <si>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</si>
  <si>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</si>
  <si>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</si>
  <si>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</si>
  <si>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</si>
  <si>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</si>
  <si>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</si>
  <si>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</si>
  <si>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</si>
  <si>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</si>
  <si>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</si>
  <si>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</si>
  <si>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</si>
  <si>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</si>
  <si>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</si>
  <si>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</si>
  <si>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</si>
  <si>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</si>
  <si>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</si>
  <si>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</si>
  <si>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</si>
  <si>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</si>
  <si>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</si>
  <si>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</si>
  <si>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</si>
  <si>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</si>
  <si>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</si>
  <si>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</si>
  <si>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</si>
  <si>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</si>
  <si>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</si>
  <si>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</si>
  <si>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</si>
  <si>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</si>
  <si>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</si>
  <si>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</si>
  <si>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</si>
  <si>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</si>
  <si>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</si>
  <si>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</si>
  <si>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</si>
  <si>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</si>
  <si>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</si>
  <si>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</si>
  <si>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</si>
  <si>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</si>
  <si>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</si>
  <si>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</si>
  <si>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</si>
  <si>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</si>
  <si>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</si>
  <si>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</si>
  <si>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</si>
  <si>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</si>
  <si>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</si>
  <si>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</si>
  <si>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</si>
  <si>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</si>
  <si>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</si>
  <si>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</si>
  <si>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</si>
  <si>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</si>
  <si>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</si>
  <si>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</si>
  <si>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</si>
  <si>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</si>
  <si>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</si>
  <si>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</si>
  <si>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</si>
  <si>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</si>
  <si>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</si>
  <si>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</si>
  <si>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</si>
  <si>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</si>
  <si>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</si>
  <si>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</si>
  <si>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</si>
  <si>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</si>
  <si>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</si>
  <si>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</si>
  <si>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</si>
  <si>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</si>
  <si>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</si>
  <si>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</si>
  <si>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</si>
  <si>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</si>
  <si>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</si>
  <si>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</si>
  <si>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</si>
  <si>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</si>
  <si>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</si>
  <si>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</si>
  <si>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</si>
  <si>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</si>
  <si>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</si>
  <si>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</si>
  <si>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</si>
  <si>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</si>
  <si>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</si>
  <si>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</si>
  <si>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</si>
  <si>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</si>
  <si>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</si>
  <si>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</si>
  <si>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</si>
  <si>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</si>
  <si>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</si>
  <si>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</si>
  <si>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</si>
  <si>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</si>
  <si>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</si>
  <si>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</si>
  <si>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</si>
  <si>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</si>
  <si>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</si>
  <si>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</si>
  <si>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</si>
  <si>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</si>
  <si>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</si>
  <si>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</si>
  <si>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</si>
  <si>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</si>
  <si>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</si>
  <si>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</si>
  <si>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</si>
  <si>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</si>
  <si>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</si>
  <si>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</si>
  <si>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</si>
  <si>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</si>
  <si>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</si>
  <si>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</si>
  <si>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</si>
  <si>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</si>
  <si>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</si>
  <si>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</si>
  <si>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</si>
  <si>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</si>
  <si>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</si>
  <si>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</si>
  <si>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</si>
  <si>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</si>
  <si>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</si>
  <si>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</si>
  <si>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</si>
  <si>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</si>
  <si>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</si>
  <si>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</si>
  <si>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</si>
  <si>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</si>
  <si>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</si>
  <si>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</si>
  <si>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</si>
  <si>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</si>
  <si>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</si>
  <si>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</si>
  <si>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</si>
  <si>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</si>
  <si>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</si>
  <si>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</si>
  <si>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</si>
  <si>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</si>
  <si>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</si>
  <si>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</si>
  <si>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</si>
  <si>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</si>
  <si>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</si>
  <si>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</si>
  <si>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</si>
  <si>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</si>
  <si>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</si>
  <si>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</si>
  <si>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</si>
  <si>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</si>
  <si>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</si>
  <si>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</si>
  <si>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</si>
  <si>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</si>
  <si>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</si>
  <si>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</si>
  <si>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</si>
  <si>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</si>
  <si>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</si>
  <si>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</si>
  <si>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</si>
  <si>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</si>
  <si>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</si>
  <si>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</si>
  <si>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</si>
  <si>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</si>
  <si>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</si>
  <si>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</si>
  <si>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</si>
  <si>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</si>
  <si>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</si>
  <si>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</si>
  <si>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</si>
  <si>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</si>
  <si>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</si>
  <si>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</si>
  <si>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</si>
  <si>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</si>
  <si>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</si>
  <si>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</si>
  <si>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</si>
  <si>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</si>
  <si>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</si>
  <si>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</si>
  <si>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</si>
  <si>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</si>
  <si>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</si>
  <si>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</si>
  <si>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</si>
  <si>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</si>
  <si>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</si>
  <si>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</si>
  <si>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</si>
  <si>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</si>
  <si>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</si>
  <si>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</si>
  <si>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</si>
  <si>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</si>
  <si>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</si>
  <si>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</si>
  <si>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</si>
  <si>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</si>
  <si>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</si>
  <si>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</si>
  <si>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</si>
  <si>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</si>
  <si>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</si>
  <si>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</si>
  <si>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</si>
  <si>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</si>
  <si>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</si>
  <si>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</si>
  <si>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</si>
  <si>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</si>
  <si>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</si>
  <si>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</si>
  <si>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</si>
  <si>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</si>
  <si>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</si>
  <si>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</si>
  <si>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</si>
  <si>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</si>
  <si>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</si>
  <si>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</si>
  <si>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</si>
  <si>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</si>
  <si>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</si>
  <si>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</si>
  <si>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</si>
  <si>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</si>
  <si>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</si>
  <si>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</si>
  <si>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</si>
  <si>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</si>
  <si>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</si>
  <si>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</si>
  <si>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</si>
  <si>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</si>
  <si>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</si>
  <si>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</si>
  <si>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</si>
  <si>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</si>
  <si>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</si>
  <si>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</si>
  <si>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</si>
  <si>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</si>
  <si>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</si>
  <si>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</si>
  <si>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</si>
  <si>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</si>
  <si>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</si>
  <si>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</si>
  <si>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</si>
  <si>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</si>
  <si>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</si>
  <si>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</si>
  <si>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</si>
  <si>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</si>
  <si>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</si>
  <si>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</si>
  <si>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</si>
  <si>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</si>
  <si>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</si>
  <si>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</si>
  <si>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</si>
  <si>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</si>
  <si>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</si>
  <si>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</si>
  <si>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</si>
  <si>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</si>
  <si>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</si>
  <si>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</si>
  <si>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</si>
  <si>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</si>
  <si>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</si>
  <si>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</si>
  <si>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</si>
  <si>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</si>
  <si>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</si>
  <si>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</si>
  <si>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</si>
  <si>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</si>
  <si>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</si>
  <si>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</si>
  <si>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</si>
  <si>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</si>
  <si>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</si>
  <si>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</si>
  <si>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</si>
  <si>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</si>
  <si>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</si>
  <si>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</si>
  <si>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</si>
  <si>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</si>
  <si>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</si>
  <si>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</si>
  <si>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</si>
  <si>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</si>
  <si>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</si>
  <si>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</si>
  <si>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</si>
  <si>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</si>
  <si>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</si>
  <si>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</si>
  <si>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</si>
  <si>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</si>
  <si>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</si>
  <si>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</si>
  <si>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</si>
  <si>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</si>
  <si>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</si>
  <si>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</si>
  <si>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</si>
  <si>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</si>
  <si>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</si>
  <si>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</si>
  <si>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</si>
  <si>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</si>
  <si>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</si>
  <si>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</si>
  <si>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</si>
  <si>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</si>
  <si>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</si>
  <si>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</si>
  <si>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</si>
  <si>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</si>
  <si>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</si>
  <si>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</si>
  <si>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</si>
  <si>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</si>
  <si>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</si>
  <si>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</si>
  <si>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</si>
  <si>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</si>
  <si>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</si>
  <si>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</si>
  <si>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</si>
  <si>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</si>
  <si>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</si>
  <si>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</si>
  <si>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</si>
  <si>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</si>
  <si>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</si>
  <si>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</si>
  <si>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</si>
  <si>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</si>
  <si>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</si>
  <si>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</si>
  <si>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</si>
  <si>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</si>
  <si>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</si>
  <si>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</si>
  <si>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</si>
  <si>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</si>
  <si>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</si>
  <si>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</si>
  <si>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</si>
  <si>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</si>
  <si>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</si>
  <si>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</si>
  <si>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</si>
  <si>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</si>
  <si>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</si>
  <si>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</si>
  <si>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</si>
  <si>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</si>
  <si>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</si>
  <si>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</si>
  <si>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</si>
  <si>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</si>
  <si>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</si>
  <si>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</si>
  <si>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</si>
  <si>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</si>
  <si>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</si>
  <si>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</si>
  <si>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</si>
  <si>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</si>
  <si>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</si>
  <si>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</si>
  <si>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</si>
  <si>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</si>
  <si>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</si>
  <si>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</si>
  <si>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</si>
  <si>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</si>
  <si>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</si>
  <si>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</si>
  <si>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</si>
  <si>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</si>
  <si>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</si>
  <si>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</si>
  <si>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</si>
  <si>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</si>
  <si>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</si>
  <si>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</si>
  <si>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</si>
  <si>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</si>
  <si>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</si>
  <si>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</si>
  <si>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</si>
  <si>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</si>
  <si>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</si>
  <si>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</si>
  <si>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</si>
  <si>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</si>
  <si>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</si>
  <si>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</si>
  <si>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</si>
  <si>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</si>
  <si>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</si>
  <si>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</si>
  <si>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</si>
  <si>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</si>
  <si>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</si>
  <si>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</si>
  <si>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</si>
  <si>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</si>
  <si>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</si>
  <si>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</si>
  <si>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</si>
  <si>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</si>
  <si>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</si>
  <si>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</si>
  <si>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</si>
  <si>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</si>
  <si>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</si>
  <si>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</si>
  <si>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</si>
  <si>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</si>
  <si>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</si>
  <si>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</si>
  <si>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</si>
  <si>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</si>
  <si>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</si>
  <si>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</si>
  <si>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</si>
  <si>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</si>
  <si>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</si>
  <si>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</si>
  <si>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</si>
  <si>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</si>
  <si>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</si>
  <si>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</si>
  <si>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</si>
  <si>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</si>
  <si>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</si>
  <si>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</si>
  <si>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</si>
  <si>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</si>
  <si>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</si>
  <si>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</si>
  <si>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</si>
  <si>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</si>
  <si>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</si>
  <si>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</si>
  <si>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</si>
  <si>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</si>
  <si>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</si>
  <si>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</si>
  <si>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</si>
  <si>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</si>
  <si>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</si>
  <si>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</si>
  <si>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</si>
  <si>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</si>
  <si>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</si>
  <si>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</si>
  <si>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</si>
  <si>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</si>
  <si>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</si>
  <si>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</si>
  <si>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</si>
  <si>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</si>
  <si>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</si>
  <si>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</si>
  <si>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</si>
  <si>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</si>
  <si>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</si>
  <si>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</si>
  <si>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</si>
  <si>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</si>
  <si>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</si>
  <si>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</si>
  <si>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</si>
  <si>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</si>
  <si>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</si>
  <si>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</si>
  <si>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</si>
  <si>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</si>
  <si>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</si>
  <si>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</si>
  <si>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</si>
  <si>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</si>
  <si>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</si>
  <si>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</si>
  <si>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</si>
  <si>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</si>
  <si>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</si>
  <si>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</si>
  <si>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</si>
  <si>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</si>
  <si>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</si>
  <si>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</si>
  <si>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</si>
  <si>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</si>
  <si>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</si>
  <si>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</si>
  <si>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</si>
  <si>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</si>
  <si>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</si>
  <si>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</si>
  <si>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</si>
  <si>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</si>
  <si>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</si>
  <si>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</si>
  <si>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</si>
  <si>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</si>
  <si>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</si>
  <si>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</si>
  <si>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</si>
  <si>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</si>
  <si>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</si>
  <si>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</si>
  <si>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</si>
  <si>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</si>
  <si>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</si>
  <si>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</si>
  <si>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</si>
  <si>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</si>
  <si>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</si>
  <si>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</si>
  <si>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</si>
  <si>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</si>
  <si>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</si>
  <si>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</si>
  <si>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</si>
  <si>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</si>
  <si>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</si>
  <si>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</si>
  <si>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</si>
  <si>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</si>
  <si>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</si>
  <si>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</si>
  <si>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</si>
  <si>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</si>
  <si>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</si>
  <si>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</si>
  <si>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</si>
  <si>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</si>
  <si>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</si>
  <si>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</si>
  <si>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</si>
  <si>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</si>
  <si>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</si>
  <si>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</si>
  <si>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</si>
  <si>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</si>
  <si>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</si>
  <si>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</si>
  <si>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</si>
  <si>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</si>
  <si>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</si>
  <si>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</si>
  <si>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</si>
  <si>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</si>
  <si>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</si>
  <si>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</si>
  <si>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</si>
  <si>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</si>
  <si>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</si>
  <si>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</si>
  <si>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</si>
  <si>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</si>
  <si>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</si>
  <si>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</si>
  <si>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</si>
  <si>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</si>
  <si>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</si>
  <si>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</si>
  <si>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</si>
  <si>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</si>
  <si>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</si>
  <si>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</si>
  <si>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</si>
  <si>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</si>
  <si>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</si>
  <si>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</si>
  <si>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</si>
  <si>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</si>
  <si>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</si>
  <si>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</si>
  <si>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</si>
  <si>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</si>
  <si>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</si>
  <si>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</si>
  <si>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</si>
  <si>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</si>
  <si>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</si>
  <si>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</si>
  <si>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</si>
  <si>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</si>
  <si>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</si>
  <si>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</si>
  <si>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</si>
  <si>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</si>
  <si>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</si>
  <si>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</si>
  <si>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</si>
  <si>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</si>
  <si>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</si>
  <si>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</si>
  <si>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</si>
  <si>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</si>
  <si>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</si>
  <si>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</si>
  <si>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</si>
  <si>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</si>
  <si>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</si>
  <si>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</si>
  <si>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</si>
  <si>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</si>
  <si>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</si>
  <si>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</si>
  <si>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</si>
  <si>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</si>
  <si>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</si>
  <si>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</si>
  <si>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</si>
  <si>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</si>
  <si>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</si>
  <si>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</si>
  <si>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</si>
  <si>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</si>
  <si>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</si>
  <si>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</si>
  <si>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</si>
  <si>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</si>
  <si>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</si>
  <si>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</si>
  <si>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</si>
  <si>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</si>
  <si>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</si>
  <si>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</si>
  <si>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</si>
  <si>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</si>
  <si>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</si>
  <si>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</si>
  <si>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</si>
  <si>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</si>
  <si>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</si>
  <si>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</si>
  <si>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</si>
  <si>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</si>
  <si>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</si>
  <si>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</si>
  <si>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</si>
  <si>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</si>
  <si>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</si>
  <si>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</si>
  <si>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</si>
  <si>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</si>
  <si>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</si>
  <si>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</si>
  <si>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</si>
  <si>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</si>
  <si>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</si>
  <si>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</si>
  <si>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</si>
  <si>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</si>
  <si>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</si>
  <si>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</si>
  <si>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</si>
  <si>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</si>
  <si>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</si>
  <si>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</si>
  <si>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</si>
  <si>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</si>
  <si>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</si>
  <si>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</si>
  <si>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</si>
  <si>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</si>
  <si>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</si>
  <si>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</si>
  <si>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</si>
  <si>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</si>
  <si>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</si>
  <si>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</si>
  <si>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</si>
  <si>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</si>
  <si>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</si>
  <si>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</si>
  <si>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</si>
  <si>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</si>
  <si>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</si>
  <si>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</si>
  <si>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</si>
  <si>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</si>
  <si>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</si>
  <si>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</si>
  <si>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</si>
  <si>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</si>
  <si>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</si>
  <si>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</si>
  <si>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</si>
  <si>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</si>
  <si>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</si>
  <si>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</si>
  <si>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</si>
  <si>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</si>
  <si>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</si>
  <si>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</si>
  <si>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</si>
  <si>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</si>
  <si>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</si>
  <si>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</si>
  <si>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</si>
  <si>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</si>
  <si>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</si>
  <si>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</si>
  <si>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</si>
  <si>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</si>
  <si>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</si>
  <si>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</si>
  <si>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</si>
  <si>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</si>
  <si>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</si>
  <si>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</si>
  <si>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</si>
  <si>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</si>
  <si>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</si>
  <si>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</si>
  <si>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</si>
  <si>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</si>
  <si>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</si>
  <si>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</si>
  <si>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</si>
  <si>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</si>
  <si>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</si>
  <si>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</si>
  <si>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</si>
  <si>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</si>
  <si>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</si>
  <si>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</si>
  <si>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</si>
  <si>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</si>
  <si>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</si>
  <si>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</si>
  <si>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</si>
  <si>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</si>
  <si>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</si>
  <si>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</si>
  <si>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</si>
  <si>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</si>
  <si>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</si>
  <si>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</si>
  <si>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</si>
  <si>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</si>
  <si>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</si>
  <si>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</si>
  <si>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</si>
  <si>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</si>
  <si>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</si>
  <si>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</si>
  <si>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</si>
  <si>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</si>
  <si>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</si>
  <si>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</si>
  <si>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</si>
  <si>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</si>
  <si>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</si>
  <si>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</si>
  <si>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</si>
  <si>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</si>
  <si>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</si>
  <si>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</si>
  <si>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</si>
  <si>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</si>
  <si>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</si>
  <si>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</si>
  <si>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</si>
  <si>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</si>
  <si>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</si>
  <si>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</si>
  <si>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</si>
  <si>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</si>
  <si>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</si>
  <si>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</si>
  <si>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</si>
  <si>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</si>
  <si>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</si>
  <si>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</si>
  <si>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</si>
  <si>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</si>
  <si>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</si>
  <si>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</si>
  <si>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</si>
  <si>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</si>
  <si>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</si>
  <si>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</si>
  <si>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</si>
  <si>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</si>
  <si>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</si>
  <si>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</si>
  <si>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</si>
  <si>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</si>
  <si>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</si>
  <si>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</si>
  <si>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</si>
  <si>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</si>
  <si>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</si>
  <si>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</si>
  <si>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</si>
  <si>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</si>
  <si>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</si>
  <si>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</si>
  <si>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</si>
  <si>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</si>
  <si>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</si>
  <si>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</si>
  <si>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</si>
  <si>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</si>
  <si>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</si>
  <si>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</si>
  <si>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</si>
  <si>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</si>
  <si>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</si>
  <si>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</si>
  <si>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</si>
  <si>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</si>
  <si>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</si>
  <si>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</si>
  <si>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</si>
  <si>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</si>
  <si>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</si>
  <si>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</si>
  <si>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</si>
  <si>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</si>
  <si>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</si>
  <si>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</si>
  <si>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</si>
  <si>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</si>
  <si>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</si>
  <si>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</si>
  <si>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</si>
  <si>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</si>
  <si>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</si>
  <si>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</si>
  <si>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</si>
  <si>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</si>
  <si>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</si>
  <si>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</si>
  <si>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</si>
  <si>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</si>
  <si>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</si>
  <si>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</si>
  <si>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</si>
  <si>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</si>
  <si>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</si>
  <si>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</si>
  <si>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</si>
  <si>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</si>
  <si>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</si>
  <si>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</si>
  <si>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</si>
  <si>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</si>
  <si>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</si>
  <si>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</si>
  <si>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</si>
  <si>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</si>
  <si>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</si>
  <si>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</si>
  <si>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</si>
  <si>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</si>
  <si>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</si>
  <si>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</si>
  <si>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</si>
  <si>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</si>
  <si>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</si>
  <si>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</si>
  <si>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</si>
  <si>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</si>
  <si>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</si>
  <si>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</si>
  <si>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</si>
  <si>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</si>
  <si>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</si>
  <si>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</si>
  <si>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</si>
  <si>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</si>
  <si>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</si>
  <si>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</si>
  <si>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</si>
  <si>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</si>
  <si>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</si>
  <si>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</si>
  <si>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</si>
  <si>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</si>
  <si>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</si>
  <si>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</si>
  <si>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</si>
  <si>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</si>
  <si>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</si>
  <si>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</si>
  <si>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</si>
  <si>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</si>
  <si>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</si>
  <si>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</si>
  <si>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</si>
  <si>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</si>
  <si>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</si>
  <si>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</si>
  <si>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</si>
  <si>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</si>
  <si>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</si>
  <si>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</si>
  <si>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</si>
  <si>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</si>
  <si>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</si>
  <si>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</si>
  <si>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</si>
  <si>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</si>
  <si>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</si>
  <si>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</si>
  <si>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</si>
  <si>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</si>
  <si>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</si>
  <si>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</si>
  <si>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</si>
  <si>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</si>
  <si>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</si>
  <si>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</si>
  <si>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</si>
  <si>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</si>
  <si>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</si>
  <si>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</si>
  <si>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</si>
  <si>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</si>
  <si>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</si>
  <si>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</si>
  <si>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</si>
  <si>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</si>
  <si>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</si>
  <si>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</si>
  <si>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</si>
  <si>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</si>
  <si>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</si>
  <si>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</si>
  <si>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</si>
  <si>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</si>
  <si>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</si>
  <si>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</si>
  <si>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</si>
  <si>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</si>
  <si>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</si>
  <si>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</si>
  <si>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</si>
  <si>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</si>
  <si>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</si>
  <si>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</si>
  <si>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</si>
  <si>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</si>
  <si>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</si>
  <si>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</si>
  <si>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</si>
  <si>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</si>
  <si>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</si>
  <si>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</si>
  <si>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</si>
  <si>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</si>
  <si>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</si>
  <si>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</si>
  <si>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</si>
  <si>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</si>
  <si>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</si>
  <si>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</si>
  <si>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</si>
  <si>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</si>
  <si>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</si>
  <si>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</si>
  <si>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</si>
  <si>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</si>
  <si>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</si>
  <si>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</si>
  <si>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</si>
  <si>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</si>
  <si>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</si>
  <si>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</si>
  <si>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</si>
  <si>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</si>
  <si>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</si>
  <si>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</si>
  <si>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</si>
  <si>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</si>
  <si>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</si>
  <si>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</si>
  <si>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</si>
  <si>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</si>
  <si>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</si>
  <si>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</si>
  <si>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</si>
  <si>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</si>
  <si>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</si>
  <si>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</si>
  <si>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</si>
  <si>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</si>
  <si>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</si>
  <si>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</si>
  <si>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</si>
  <si>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</si>
  <si>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</si>
  <si>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</si>
  <si>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</si>
  <si>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</si>
  <si>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</si>
  <si>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</si>
  <si>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</si>
  <si>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</si>
  <si>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</si>
  <si>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</si>
  <si>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</si>
  <si>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</si>
  <si>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</si>
  <si>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</si>
  <si>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</si>
  <si>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</si>
  <si>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</si>
  <si>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</si>
  <si>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</si>
  <si>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</si>
  <si>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</si>
  <si>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</si>
  <si>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</si>
  <si>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</si>
  <si>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</si>
  <si>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</si>
  <si>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</si>
  <si>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</si>
  <si>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</si>
  <si>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</si>
  <si>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</si>
  <si>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</si>
  <si>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</si>
  <si>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</si>
  <si>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</si>
  <si>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</si>
  <si>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</si>
  <si>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</si>
  <si>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</si>
  <si>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</si>
  <si>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</si>
  <si>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</si>
  <si>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</si>
  <si>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</si>
  <si>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</si>
  <si>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</si>
  <si>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</si>
  <si>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</si>
  <si>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</si>
  <si>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</si>
  <si>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</si>
  <si>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</si>
  <si>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</si>
  <si>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</si>
  <si>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</si>
  <si>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</si>
  <si>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</si>
  <si>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</si>
  <si>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</si>
  <si>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</si>
  <si>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</si>
  <si>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</si>
  <si>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</si>
  <si>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</si>
  <si>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</si>
  <si>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</si>
  <si>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</si>
  <si>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</si>
  <si>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</si>
  <si>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</si>
  <si>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</si>
  <si>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</si>
  <si>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</si>
  <si>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</si>
  <si>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</si>
  <si>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</si>
  <si>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</si>
  <si>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</si>
  <si>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</si>
  <si>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</si>
  <si>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</si>
  <si>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</si>
  <si>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</si>
  <si>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</si>
  <si>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</si>
  <si>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</si>
  <si>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</si>
  <si>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</si>
  <si>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</si>
  <si>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</si>
  <si>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</si>
  <si>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</si>
  <si>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</si>
  <si>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</si>
  <si>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</si>
  <si>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</si>
  <si>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</si>
  <si>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</si>
  <si>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</si>
  <si>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</si>
  <si>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</si>
  <si>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</si>
  <si>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</si>
  <si>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</si>
  <si>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</si>
  <si>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</si>
  <si>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</si>
  <si>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</si>
  <si>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</si>
  <si>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</si>
  <si>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</si>
  <si>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</si>
  <si>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</si>
  <si>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</si>
  <si>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</si>
  <si>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</si>
  <si>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</si>
  <si>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</si>
  <si>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</si>
  <si>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</si>
  <si>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</si>
  <si>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</si>
  <si>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</si>
  <si>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</si>
  <si>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</si>
  <si>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</si>
  <si>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</si>
  <si>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</si>
  <si>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</si>
  <si>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</si>
  <si>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</si>
  <si>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</si>
  <si>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</si>
  <si>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</si>
  <si>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</si>
  <si>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</si>
  <si>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</si>
  <si>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</si>
  <si>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</si>
  <si>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</si>
  <si>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</si>
  <si>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</si>
  <si>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</si>
  <si>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</si>
  <si>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</si>
  <si>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</si>
  <si>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</si>
  <si>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</si>
  <si>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</si>
  <si>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</si>
  <si>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</si>
  <si>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</si>
  <si>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</si>
  <si>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</si>
  <si>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</si>
  <si>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</si>
  <si>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</si>
  <si>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</si>
  <si>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</si>
  <si>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</si>
  <si>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</si>
  <si>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</si>
  <si>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</si>
  <si>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</si>
  <si>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</si>
  <si>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</si>
  <si>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</si>
  <si>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</si>
  <si>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</si>
  <si>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</si>
  <si>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</si>
  <si>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</si>
  <si>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</si>
  <si>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</si>
  <si>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</si>
  <si>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</si>
  <si>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</si>
  <si>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</si>
  <si>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</si>
  <si>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</si>
  <si>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</si>
  <si>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</si>
  <si>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</si>
  <si>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</si>
  <si>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</si>
  <si>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</si>
  <si>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</si>
  <si>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</si>
  <si>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</si>
  <si>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</si>
  <si>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</si>
  <si>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</si>
  <si>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</si>
  <si>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</si>
  <si>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</si>
  <si>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</si>
  <si>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</si>
  <si>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</si>
  <si>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</si>
  <si>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</si>
  <si>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</si>
  <si>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</si>
  <si>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</si>
  <si>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</si>
  <si>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</si>
  <si>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</si>
  <si>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</si>
  <si>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</si>
  <si>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</si>
  <si>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</si>
  <si>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</si>
  <si>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</si>
  <si>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</si>
  <si>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</si>
  <si>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</si>
  <si>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</si>
  <si>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</si>
  <si>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</si>
  <si>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</si>
  <si>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</si>
  <si>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</si>
  <si>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</si>
  <si>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</si>
  <si>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</si>
  <si>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</si>
  <si>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</si>
  <si>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</si>
  <si>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</si>
  <si>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</si>
  <si>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</si>
  <si>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</si>
  <si>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</si>
  <si>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</si>
  <si>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</si>
  <si>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</si>
  <si>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</si>
  <si>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</si>
  <si>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</si>
  <si>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</si>
  <si>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</si>
  <si>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</si>
  <si>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</si>
  <si>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</si>
  <si>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</si>
  <si>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</si>
  <si>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</si>
  <si>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</si>
  <si>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</si>
  <si>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</si>
  <si>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</si>
  <si>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</si>
  <si>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</si>
  <si>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</si>
  <si>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</si>
  <si>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</si>
  <si>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</si>
  <si>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</si>
  <si>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</si>
  <si>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</si>
  <si>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</si>
  <si>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</si>
  <si>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</si>
  <si>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</si>
  <si>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</si>
  <si>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</si>
  <si>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</si>
  <si>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</si>
  <si>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</si>
  <si>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</si>
  <si>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</si>
  <si>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</si>
  <si>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</si>
  <si>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</si>
  <si>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</si>
  <si>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</si>
  <si>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</si>
  <si>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</si>
  <si>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</si>
  <si>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</si>
  <si>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</si>
  <si>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</si>
  <si>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</si>
  <si>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</si>
  <si>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</si>
  <si>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</si>
  <si>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</si>
  <si>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</si>
  <si>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</si>
  <si>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</si>
  <si>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</si>
  <si>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</si>
  <si>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</si>
  <si>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</si>
  <si>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</si>
  <si>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</si>
  <si>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</si>
  <si>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</si>
  <si>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</si>
  <si>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</si>
  <si>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</si>
  <si>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</si>
  <si>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</si>
  <si>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</si>
  <si>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</si>
  <si>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</si>
  <si>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</si>
  <si>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</si>
  <si>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</si>
  <si>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</si>
  <si>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</si>
  <si>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</si>
  <si>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</si>
  <si>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</si>
  <si>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</si>
  <si>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</si>
  <si>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</si>
  <si>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</si>
  <si>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</si>
  <si>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</si>
  <si>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</si>
  <si>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</si>
  <si>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</si>
  <si>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</si>
  <si>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</si>
  <si>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</si>
  <si>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</si>
  <si>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</si>
  <si>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</si>
  <si>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</si>
  <si>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</si>
  <si>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</si>
  <si>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</si>
  <si>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</si>
  <si>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</si>
  <si>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</si>
  <si>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</si>
  <si>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</si>
  <si>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</si>
  <si>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</si>
  <si>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</si>
  <si>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</si>
  <si>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</si>
  <si>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</si>
  <si>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</si>
  <si>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</si>
  <si>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</si>
  <si>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</si>
  <si>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</si>
  <si>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</si>
  <si>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</si>
  <si>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</si>
  <si>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</si>
  <si>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</si>
  <si>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</si>
  <si>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</si>
  <si>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</si>
  <si>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</si>
  <si>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</si>
  <si>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</si>
  <si>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</si>
  <si>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</si>
  <si>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</si>
  <si>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</si>
  <si>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</si>
  <si>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</si>
  <si>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</si>
  <si>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</si>
  <si>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</si>
  <si>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</si>
  <si>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</si>
  <si>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</si>
  <si>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</si>
  <si>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</si>
  <si>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</si>
  <si>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</si>
  <si>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</si>
  <si>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</si>
  <si>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</si>
  <si>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</si>
  <si>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</si>
  <si>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</si>
  <si>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</si>
  <si>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</si>
  <si>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</si>
  <si>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</si>
  <si>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</si>
  <si>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</si>
  <si>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</si>
  <si>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</si>
  <si>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</si>
  <si>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</si>
  <si>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</si>
  <si>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</si>
  <si>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</si>
  <si>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</si>
  <si>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</si>
  <si>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</si>
  <si>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</si>
  <si>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</si>
  <si>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</si>
  <si>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</si>
  <si>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</si>
  <si>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</si>
  <si>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</si>
  <si>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</si>
  <si>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</si>
  <si>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</si>
  <si>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</si>
  <si>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</si>
  <si>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</si>
  <si>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</si>
  <si>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</si>
  <si>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</si>
  <si>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</si>
  <si>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</si>
  <si>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</si>
  <si>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</si>
  <si>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</si>
  <si>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</si>
  <si>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</si>
  <si>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</si>
  <si>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</si>
  <si>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</si>
  <si>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</si>
  <si>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</si>
  <si>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</si>
  <si>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</si>
  <si>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</si>
  <si>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</si>
  <si>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</si>
  <si>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</si>
  <si>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</si>
  <si>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</si>
  <si>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</si>
  <si>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</si>
  <si>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</si>
  <si>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</si>
  <si>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</si>
  <si>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</si>
  <si>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</si>
  <si>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</si>
  <si>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</si>
  <si>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</si>
  <si>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</si>
  <si>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</si>
  <si>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</si>
  <si>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</si>
  <si>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</si>
  <si>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</si>
  <si>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</si>
  <si>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</si>
  <si>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</si>
  <si>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</si>
  <si>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</si>
  <si>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</si>
  <si>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</si>
  <si>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</si>
  <si>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</si>
  <si>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</si>
  <si>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</si>
  <si>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</si>
  <si>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</si>
  <si>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</si>
  <si>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</si>
  <si>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</si>
  <si>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</si>
  <si>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</si>
  <si>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</si>
  <si>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</si>
  <si>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</si>
  <si>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</si>
  <si>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</si>
  <si>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</si>
  <si>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</si>
  <si>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</si>
  <si>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</si>
  <si>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</si>
  <si>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</si>
  <si>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</si>
  <si>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</si>
  <si>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</si>
  <si>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</si>
  <si>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</si>
  <si>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</si>
  <si>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</si>
  <si>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</si>
  <si>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</si>
  <si>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</si>
  <si>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</si>
  <si>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</si>
  <si>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</si>
  <si>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</si>
  <si>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</si>
  <si>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</si>
  <si>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</si>
  <si>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</si>
  <si>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</si>
  <si>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</si>
  <si>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</si>
  <si>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</si>
  <si>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</si>
  <si>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</si>
  <si>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</si>
  <si>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</si>
  <si>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</si>
  <si>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</si>
  <si>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</si>
  <si>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</si>
  <si>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</si>
  <si>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</si>
  <si>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</si>
  <si>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</si>
  <si>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</si>
  <si>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</si>
  <si>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</si>
  <si>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</si>
  <si>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</si>
  <si>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</si>
  <si>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</si>
  <si>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</si>
  <si>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</si>
  <si>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</si>
  <si>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</si>
  <si>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</si>
  <si>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</si>
  <si>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</si>
  <si>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</si>
  <si>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</si>
  <si>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</si>
  <si>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</si>
  <si>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</si>
  <si>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</si>
  <si>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</si>
  <si>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</si>
  <si>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</si>
  <si>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</si>
  <si>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</si>
  <si>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</si>
  <si>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</si>
  <si>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</si>
  <si>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</si>
  <si>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</si>
  <si>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</si>
  <si>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</si>
  <si>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</si>
  <si>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</si>
  <si>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</si>
  <si>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</si>
  <si>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</si>
  <si>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</si>
  <si>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</si>
  <si>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</si>
  <si>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</si>
  <si>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</si>
  <si>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</si>
  <si>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</si>
  <si>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</si>
  <si>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</si>
  <si>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</si>
  <si>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</si>
  <si>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</si>
  <si>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</si>
  <si>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</si>
  <si>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</si>
  <si>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</si>
  <si>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</si>
  <si>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</si>
  <si>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</si>
  <si>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</si>
  <si>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</si>
  <si>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</si>
  <si>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</si>
  <si>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</si>
  <si>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</si>
  <si>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</si>
  <si>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</si>
  <si>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</si>
  <si>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</si>
  <si>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</si>
  <si>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</si>
  <si>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</si>
  <si>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</si>
  <si>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</si>
  <si>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</si>
  <si>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</si>
  <si>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</si>
  <si>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</si>
  <si>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</si>
  <si>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</si>
  <si>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</si>
  <si>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</si>
  <si>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</si>
  <si>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</si>
  <si>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</si>
  <si>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</si>
  <si>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</si>
  <si>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</si>
  <si>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</si>
  <si>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</si>
  <si>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</si>
  <si>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</si>
  <si>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</si>
  <si>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</si>
  <si>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</si>
  <si>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</si>
  <si>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</si>
  <si>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</si>
  <si>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</si>
  <si>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</si>
  <si>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</si>
  <si>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</si>
  <si>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</si>
  <si>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</si>
  <si>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</si>
  <si>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</si>
  <si>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</si>
  <si>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</si>
  <si>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</si>
  <si>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</si>
  <si>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</si>
  <si>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</si>
  <si>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</si>
  <si>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</si>
  <si>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</si>
  <si>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</si>
  <si>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</si>
  <si>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</si>
  <si>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</si>
  <si>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</si>
  <si>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</si>
  <si>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</si>
  <si>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</si>
  <si>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</si>
  <si>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</si>
  <si>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</si>
  <si>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</si>
  <si>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</si>
  <si>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</si>
  <si>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</si>
  <si>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</si>
  <si>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</si>
  <si>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</si>
  <si>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</si>
  <si>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</si>
  <si>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</si>
  <si>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</si>
  <si>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</si>
  <si>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</si>
  <si>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</si>
  <si>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</si>
  <si>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</si>
  <si>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</si>
  <si>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</si>
  <si>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</si>
  <si>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</si>
  <si>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</si>
  <si>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</si>
  <si>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</si>
  <si>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</si>
  <si>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</si>
  <si>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</si>
  <si>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</si>
  <si>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</si>
  <si>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</si>
  <si>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</si>
  <si>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</si>
  <si>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</si>
  <si>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</si>
  <si>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</si>
  <si>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</si>
  <si>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</si>
  <si>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</si>
  <si>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</si>
  <si>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</si>
  <si>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</si>
  <si>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</si>
  <si>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</si>
  <si>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</si>
  <si>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</si>
  <si>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</si>
  <si>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</si>
  <si>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</si>
  <si>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</si>
  <si>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</si>
  <si>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</si>
  <si>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</si>
  <si>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</si>
  <si>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</si>
  <si>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</si>
  <si>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</si>
  <si>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</si>
  <si>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</si>
  <si>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</si>
  <si>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</si>
  <si>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</si>
  <si>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</si>
  <si>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</si>
  <si>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</si>
  <si>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</si>
  <si>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</si>
  <si>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</si>
  <si>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</si>
  <si>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</si>
  <si>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</si>
  <si>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</si>
  <si>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</si>
  <si>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</si>
  <si>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</si>
  <si>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</si>
  <si>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</si>
  <si>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</si>
  <si>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</si>
  <si>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</si>
  <si>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</si>
  <si>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</si>
  <si>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</si>
  <si>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</si>
  <si>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</si>
  <si>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</si>
  <si>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</si>
  <si>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</si>
  <si>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</si>
  <si>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</si>
  <si>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</si>
  <si>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</si>
  <si>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</si>
  <si>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</si>
  <si>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</si>
  <si>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</si>
  <si>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</si>
  <si>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</si>
  <si>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</si>
  <si>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</si>
  <si>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</si>
  <si>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</si>
  <si>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</si>
  <si>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</si>
  <si>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</si>
  <si>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</si>
  <si>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</si>
  <si>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</si>
  <si>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</si>
  <si>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</si>
  <si>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</si>
  <si>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</si>
  <si>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</si>
  <si>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</si>
  <si>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</si>
  <si>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</si>
  <si>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</si>
  <si>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</si>
  <si>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</si>
  <si>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</si>
  <si>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</si>
  <si>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</si>
  <si>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</si>
  <si>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</si>
  <si>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</si>
  <si>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</si>
  <si>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</si>
  <si>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</si>
  <si>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</si>
  <si>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</si>
  <si>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</si>
  <si>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</si>
  <si>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</si>
  <si>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</si>
  <si>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</si>
  <si>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</si>
  <si>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</si>
  <si>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</si>
  <si>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</si>
  <si>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</si>
  <si>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</si>
  <si>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</si>
  <si>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</si>
  <si>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</si>
  <si>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</si>
  <si>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</si>
  <si>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</si>
  <si>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</si>
  <si>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</si>
  <si>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</si>
  <si>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</si>
  <si>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</si>
  <si>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</si>
  <si>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</si>
  <si>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</si>
  <si>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</si>
  <si>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</si>
  <si>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</si>
  <si>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</si>
  <si>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</si>
  <si>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</si>
  <si>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</si>
  <si>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</si>
  <si>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</si>
  <si>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</si>
  <si>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</si>
  <si>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</si>
  <si>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</si>
  <si>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</si>
  <si>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</si>
  <si>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</si>
  <si>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</si>
  <si>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</si>
  <si>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</si>
  <si>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</si>
  <si>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</si>
  <si>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</si>
  <si>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</si>
  <si>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</si>
  <si>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</si>
  <si>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</si>
  <si>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</si>
  <si>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</si>
  <si>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</si>
  <si>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</si>
  <si>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</si>
  <si>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</si>
  <si>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</si>
  <si>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</si>
  <si>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</si>
  <si>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</si>
  <si>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</si>
  <si>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</si>
  <si>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</si>
  <si>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</si>
  <si>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</si>
  <si>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</si>
  <si>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</si>
  <si>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</si>
  <si>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</si>
  <si>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</si>
  <si>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</si>
  <si>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</si>
  <si>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</si>
  <si>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</si>
  <si>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</si>
  <si>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</si>
  <si>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</si>
  <si>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</si>
  <si>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</si>
  <si>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</si>
  <si>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</si>
  <si>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</si>
  <si>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</si>
  <si>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</si>
  <si>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</si>
  <si>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</si>
  <si>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</si>
  <si>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</si>
  <si>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</si>
  <si>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</si>
  <si>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</si>
  <si>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</si>
  <si>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</si>
  <si>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</si>
  <si>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</si>
  <si>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</si>
  <si>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</si>
  <si>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</si>
  <si>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</si>
  <si>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</si>
  <si>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</si>
  <si>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</si>
  <si>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</si>
  <si>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</si>
  <si>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</si>
  <si>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</si>
  <si>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</si>
  <si>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</si>
  <si>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</si>
  <si>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</si>
  <si>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</si>
  <si>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</si>
  <si>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</si>
  <si>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</si>
  <si>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</si>
  <si>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</si>
  <si>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</si>
  <si>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</si>
  <si>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</si>
  <si>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</si>
  <si>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</si>
  <si>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</si>
  <si>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</si>
  <si>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</si>
  <si>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</si>
  <si>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</si>
  <si>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</si>
  <si>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</si>
  <si>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</si>
  <si>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</si>
  <si>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</si>
  <si>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</si>
  <si>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</si>
  <si>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</si>
  <si>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</si>
  <si>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</si>
  <si>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</si>
  <si>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</si>
  <si>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</si>
  <si>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</si>
  <si>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</si>
  <si>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</si>
  <si>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</si>
  <si>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</si>
  <si>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</si>
  <si>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</si>
  <si>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</si>
  <si>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</si>
  <si>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</si>
  <si>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</si>
  <si>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</si>
  <si>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</si>
  <si>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</si>
  <si>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</si>
  <si>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</si>
  <si>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</si>
  <si>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</si>
  <si>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</si>
  <si>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</si>
  <si>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</si>
  <si>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</si>
  <si>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</si>
  <si>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</si>
  <si>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</si>
  <si>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</si>
  <si>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</si>
  <si>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</si>
  <si>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</si>
  <si>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</si>
  <si>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</si>
  <si>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</si>
  <si>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</si>
  <si>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</si>
  <si>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</si>
  <si>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</si>
  <si>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</si>
  <si>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</si>
  <si>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</si>
  <si>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</si>
  <si>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</si>
  <si>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</si>
  <si>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</si>
  <si>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</si>
  <si>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</si>
  <si>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</si>
  <si>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</si>
  <si>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</si>
  <si>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</si>
  <si>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</si>
  <si>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</si>
  <si>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</si>
  <si>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</si>
  <si>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</si>
  <si>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</si>
  <si>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</si>
  <si>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</si>
  <si>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</si>
  <si>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</si>
  <si>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</si>
  <si>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</si>
  <si>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</si>
  <si>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</si>
  <si>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</si>
  <si>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</si>
  <si>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</si>
  <si>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</si>
  <si>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</si>
  <si>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</si>
  <si>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</si>
  <si>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</si>
  <si>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</si>
  <si>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</si>
  <si>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</si>
  <si>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</si>
  <si>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</si>
  <si>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</si>
  <si>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</si>
  <si>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</si>
  <si>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</si>
  <si>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</si>
  <si>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</si>
  <si>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</si>
  <si>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</si>
  <si>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</si>
  <si>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</si>
  <si>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</si>
  <si>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</si>
  <si>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</si>
  <si>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</si>
  <si>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</si>
  <si>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</si>
  <si>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</si>
  <si>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</si>
  <si>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</si>
  <si>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</si>
  <si>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</si>
  <si>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</si>
  <si>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</si>
  <si>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</si>
  <si>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</si>
  <si>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</si>
  <si>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</si>
  <si>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</si>
  <si>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</si>
  <si>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</si>
  <si>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</si>
  <si>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</si>
  <si>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</si>
  <si>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</si>
  <si>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</si>
  <si>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</si>
  <si>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</si>
  <si>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</si>
  <si>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</si>
  <si>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</si>
  <si>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</si>
  <si>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</si>
  <si>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</si>
  <si>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</si>
  <si>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</si>
  <si>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</si>
  <si>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</si>
  <si>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</si>
  <si>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</si>
  <si>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</si>
  <si>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</si>
  <si>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</si>
  <si>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</si>
  <si>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</si>
  <si>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</si>
  <si>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</si>
  <si>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</si>
  <si>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</si>
  <si>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</si>
  <si>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</si>
  <si>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</si>
  <si>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</si>
  <si>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</si>
  <si>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</si>
  <si>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</si>
  <si>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</si>
  <si>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</si>
  <si>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</si>
  <si>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</si>
  <si>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</si>
  <si>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</si>
  <si>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</si>
  <si>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</si>
  <si>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</si>
  <si>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</si>
  <si>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</si>
  <si>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</si>
  <si>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</si>
  <si>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</si>
  <si>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</si>
  <si>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</si>
  <si>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</si>
  <si>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</si>
  <si>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</si>
  <si>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</si>
  <si>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</si>
  <si>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</si>
  <si>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</si>
  <si>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</si>
  <si>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</si>
  <si>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</si>
  <si>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</si>
  <si>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</si>
  <si>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</si>
  <si>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</si>
  <si>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</si>
  <si>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</si>
  <si>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</si>
  <si>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</si>
  <si>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</si>
  <si>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</si>
  <si>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</si>
  <si>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</si>
  <si>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</si>
  <si>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</si>
  <si>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</si>
  <si>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</si>
  <si>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</si>
  <si>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</si>
  <si>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</si>
  <si>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</si>
  <si>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</si>
  <si>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</si>
  <si>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</si>
  <si>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</si>
  <si>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</si>
  <si>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</si>
  <si>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</si>
  <si>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</si>
  <si>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</si>
  <si>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</si>
  <si>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</si>
  <si>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</si>
  <si>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</si>
  <si>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</si>
  <si>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</si>
  <si>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</si>
  <si>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</si>
  <si>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</si>
  <si>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</si>
  <si>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</si>
  <si>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</si>
  <si>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</si>
  <si>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</si>
  <si>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</si>
  <si>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</si>
  <si>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</si>
  <si>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</si>
  <si>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</si>
  <si>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</si>
  <si>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</si>
  <si>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</si>
  <si>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</si>
  <si>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</si>
  <si>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</si>
  <si>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</si>
  <si>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</si>
  <si>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</si>
  <si>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</si>
  <si>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</si>
  <si>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</si>
  <si>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</si>
  <si>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</si>
  <si>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</si>
  <si>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</si>
  <si>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</si>
  <si>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</si>
  <si>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</si>
  <si>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</si>
  <si>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</si>
  <si>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</si>
  <si>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</si>
  <si>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</si>
  <si>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</si>
  <si>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</si>
  <si>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</si>
  <si>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</si>
  <si>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</si>
  <si>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</si>
  <si>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</si>
  <si>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</si>
  <si>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</si>
  <si>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</si>
  <si>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</si>
  <si>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</si>
  <si>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</si>
  <si>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</si>
  <si>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</si>
  <si>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</si>
  <si>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</si>
  <si>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</si>
  <si>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</si>
  <si>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</si>
  <si>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</si>
  <si>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</si>
  <si>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</si>
  <si>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</si>
  <si>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</si>
  <si>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</si>
  <si>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</si>
  <si>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</si>
  <si>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</si>
  <si>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</si>
  <si>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</si>
  <si>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</si>
  <si>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</si>
  <si>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</si>
  <si>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</si>
  <si>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</si>
  <si>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</si>
  <si>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</si>
  <si>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</si>
  <si>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</si>
  <si>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</si>
  <si>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</si>
  <si>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</si>
  <si>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</si>
  <si>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</si>
  <si>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</si>
  <si>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</si>
  <si>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</si>
  <si>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</si>
  <si>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</si>
  <si>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</si>
  <si>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</si>
  <si>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</si>
  <si>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</si>
  <si>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</si>
  <si>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</si>
  <si>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</si>
  <si>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</si>
  <si>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</si>
  <si>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</si>
  <si>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</si>
  <si>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</si>
  <si>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</si>
  <si>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</si>
  <si>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</si>
  <si>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</si>
  <si>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</si>
  <si>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</si>
  <si>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</si>
  <si>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</si>
  <si>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</si>
  <si>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</si>
  <si>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</si>
  <si>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</si>
  <si>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</si>
  <si>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</si>
  <si>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</si>
  <si>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</si>
  <si>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</si>
  <si>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</si>
  <si>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</si>
  <si>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</si>
  <si>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</si>
  <si>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</si>
  <si>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</si>
  <si>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</si>
  <si>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</si>
  <si>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</si>
  <si>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</si>
  <si>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</si>
  <si>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</si>
  <si>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</si>
  <si>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</si>
  <si>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</si>
  <si>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</si>
  <si>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</si>
  <si>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</si>
  <si>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</si>
  <si>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</si>
  <si>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</si>
  <si>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</si>
  <si>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</si>
  <si>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</si>
  <si>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</si>
  <si>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</si>
  <si>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</si>
  <si>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</si>
  <si>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</si>
  <si>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</si>
  <si>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</si>
  <si>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</si>
  <si>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</si>
  <si>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</si>
  <si>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</si>
  <si>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</si>
  <si>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</si>
  <si>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</si>
  <si>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</si>
  <si>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</si>
  <si>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</si>
  <si>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</si>
  <si>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</si>
  <si>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</si>
  <si>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</si>
  <si>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</si>
  <si>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</si>
  <si>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</si>
  <si>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</si>
  <si>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</si>
  <si>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</si>
  <si>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</si>
  <si>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</si>
  <si>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</si>
  <si>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</si>
  <si>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</si>
  <si>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</si>
  <si>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</si>
  <si>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</si>
  <si>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</si>
  <si>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</si>
  <si>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</si>
  <si>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</si>
  <si>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</si>
  <si>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</si>
  <si>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</si>
  <si>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</si>
  <si>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</si>
  <si>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</si>
  <si>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</si>
  <si>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</si>
  <si>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</si>
  <si>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</si>
  <si>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</si>
  <si>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</si>
  <si>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</si>
  <si>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</si>
  <si>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</si>
  <si>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</si>
  <si>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</si>
  <si>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</si>
  <si>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</si>
  <si>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</si>
  <si>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</si>
  <si>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</si>
  <si>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</si>
  <si>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</si>
  <si>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</si>
  <si>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</si>
  <si>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</si>
  <si>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</si>
  <si>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</si>
  <si>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</si>
  <si>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</si>
  <si>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</si>
  <si>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</si>
  <si>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</si>
  <si>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</si>
  <si>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</si>
  <si>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</si>
  <si>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</si>
  <si>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</si>
  <si>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</si>
  <si>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</si>
  <si>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</si>
  <si>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</si>
  <si>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</si>
  <si>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</si>
  <si>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</si>
  <si>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</si>
  <si>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</si>
  <si>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</si>
  <si>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</si>
  <si>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</si>
  <si>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</si>
  <si>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</si>
  <si>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</si>
  <si>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</si>
  <si>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</si>
  <si>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</si>
  <si>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</si>
  <si>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</si>
  <si>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</si>
  <si>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</si>
  <si>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</si>
  <si>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</si>
  <si>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</si>
  <si>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</si>
  <si>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</si>
  <si>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</si>
  <si>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</si>
  <si>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</si>
  <si>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</si>
  <si>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</si>
  <si>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</si>
  <si>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</si>
  <si>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</si>
  <si>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</si>
  <si>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</si>
  <si>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</si>
  <si>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</si>
  <si>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</si>
  <si>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</si>
  <si>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</si>
  <si>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</si>
  <si>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</si>
  <si>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</si>
  <si>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</si>
  <si>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</si>
  <si>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</si>
  <si>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</si>
  <si>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</si>
  <si>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</si>
  <si>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</si>
  <si>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</si>
  <si>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</si>
  <si>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</si>
  <si>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</si>
  <si>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</si>
  <si>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</si>
  <si>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</si>
  <si>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</si>
  <si>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</si>
  <si>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</si>
  <si>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</si>
  <si>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</si>
  <si>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</si>
  <si>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</si>
  <si>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</si>
  <si>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</si>
  <si>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</si>
  <si>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</si>
  <si>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</si>
  <si>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</si>
  <si>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</si>
  <si>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</si>
  <si>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</si>
  <si>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</si>
  <si>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</si>
  <si>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</si>
  <si>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</si>
  <si>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</si>
  <si>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</si>
  <si>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</si>
  <si>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</si>
  <si>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</si>
  <si>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</si>
  <si>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</si>
  <si>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</si>
  <si>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</si>
  <si>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</si>
  <si>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</si>
  <si>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</si>
  <si>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</si>
  <si>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</si>
  <si>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</si>
  <si>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</si>
  <si>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</si>
  <si>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</si>
  <si>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</si>
  <si>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</si>
  <si>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</si>
  <si>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</si>
  <si>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</si>
  <si>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</si>
  <si>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</si>
  <si>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</si>
  <si>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</si>
  <si>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</si>
  <si>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</si>
  <si>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</si>
  <si>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</si>
  <si>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</si>
  <si>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</si>
  <si>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</si>
  <si>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</si>
  <si>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</si>
  <si>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</si>
  <si>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</si>
  <si>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</si>
  <si>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</si>
  <si>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</si>
  <si>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</si>
  <si>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</si>
  <si>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</si>
  <si>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</si>
  <si>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</si>
  <si>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</si>
  <si>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</si>
  <si>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</si>
  <si>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</si>
  <si>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</si>
  <si>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</si>
  <si>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</si>
  <si>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</si>
  <si>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</si>
  <si>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</si>
  <si>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</si>
  <si>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</si>
  <si>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</si>
  <si>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</si>
  <si>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</si>
  <si>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</si>
  <si>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</si>
  <si>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</si>
  <si>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</si>
  <si>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</si>
  <si>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</si>
  <si>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</si>
  <si>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</si>
  <si>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</si>
  <si>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</si>
  <si>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</si>
  <si>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</si>
  <si>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</si>
  <si>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</si>
  <si>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</si>
  <si>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</si>
  <si>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</si>
  <si>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</si>
  <si>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</si>
  <si>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</si>
  <si>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</si>
  <si>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</si>
  <si>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</si>
  <si>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</si>
  <si>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</si>
  <si>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</si>
  <si>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</si>
  <si>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</si>
  <si>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</si>
  <si>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</si>
  <si>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</si>
  <si>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</si>
  <si>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</si>
  <si>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</si>
  <si>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</si>
  <si>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</si>
  <si>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</si>
  <si>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</si>
  <si>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</si>
  <si>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</si>
  <si>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</si>
  <si>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</si>
  <si>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</si>
  <si>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</si>
  <si>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</si>
  <si>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</si>
  <si>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</si>
  <si>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</si>
  <si>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</si>
  <si>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</si>
  <si>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</si>
  <si>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</si>
  <si>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</si>
  <si>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</si>
  <si>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</si>
  <si>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</si>
  <si>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</si>
  <si>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</si>
  <si>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</si>
  <si>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</si>
  <si>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</si>
  <si>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</si>
  <si>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</si>
  <si>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</si>
  <si>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</si>
  <si>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</si>
  <si>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</si>
  <si>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</si>
  <si>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</si>
  <si>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</si>
  <si>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</si>
  <si>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</si>
  <si>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</si>
  <si>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</si>
  <si>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</si>
  <si>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</si>
  <si>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</si>
  <si>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</si>
  <si>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</si>
  <si>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</si>
  <si>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</si>
  <si>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</si>
  <si>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</si>
  <si>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</si>
  <si>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</si>
  <si>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</si>
  <si>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</si>
  <si>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</si>
  <si>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</si>
  <si>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</si>
  <si>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</si>
  <si>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</si>
  <si>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</si>
  <si>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</si>
  <si>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</si>
  <si>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</si>
  <si>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</si>
  <si>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</si>
  <si>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</si>
  <si>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</si>
  <si>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</si>
  <si>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</si>
  <si>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</si>
  <si>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</si>
  <si>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</si>
  <si>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</si>
  <si>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</si>
  <si>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</si>
  <si>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</si>
  <si>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</si>
  <si>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</si>
  <si>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</si>
  <si>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</si>
  <si>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</si>
  <si>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</si>
  <si>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</si>
  <si>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</si>
  <si>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</si>
  <si>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</si>
  <si>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</si>
  <si>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</si>
  <si>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</si>
  <si>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</si>
  <si>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</si>
  <si>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</si>
  <si>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</si>
  <si>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</si>
  <si>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</si>
  <si>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</si>
  <si>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</si>
  <si>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</si>
  <si>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</si>
  <si>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</si>
  <si>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</si>
  <si>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</si>
  <si>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</si>
  <si>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</si>
  <si>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</si>
  <si>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</si>
  <si>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</si>
  <si>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</si>
  <si>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</si>
  <si>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</si>
  <si>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</si>
  <si>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</si>
  <si>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</si>
  <si>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</si>
  <si>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</si>
  <si>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</si>
  <si>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</si>
  <si>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</si>
  <si>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</si>
  <si>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</si>
  <si>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</si>
  <si>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</si>
  <si>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</si>
  <si>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</si>
  <si>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</si>
  <si>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</si>
  <si>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</si>
  <si>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</si>
  <si>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</si>
  <si>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</si>
  <si>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</si>
  <si>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</si>
  <si>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</si>
  <si>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</si>
  <si>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</si>
  <si>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</si>
  <si>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</si>
  <si>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</si>
  <si>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</si>
  <si>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</si>
  <si>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</si>
  <si>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</si>
  <si>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</si>
  <si>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</si>
  <si>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</si>
  <si>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</si>
  <si>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</si>
  <si>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</si>
  <si>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</si>
  <si>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</si>
  <si>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</si>
  <si>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</si>
  <si>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</si>
  <si>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</si>
  <si>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</si>
  <si>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</si>
  <si>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</si>
  <si>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</si>
  <si>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</si>
  <si>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</si>
  <si>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</si>
  <si>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</si>
  <si>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</si>
  <si>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</si>
  <si>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</si>
  <si>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</si>
  <si>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</si>
  <si>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</si>
  <si>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</si>
  <si>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</si>
  <si>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</si>
  <si>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</si>
  <si>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</si>
  <si>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</si>
  <si>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</si>
  <si>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</si>
  <si>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</si>
  <si>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</si>
  <si>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</si>
  <si>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</si>
  <si>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</si>
  <si>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</si>
  <si>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</si>
  <si>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</si>
  <si>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</si>
  <si>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</si>
  <si>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</si>
  <si>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</si>
  <si>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</si>
  <si>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</si>
  <si>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</si>
  <si>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</si>
  <si>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</si>
  <si>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</si>
  <si>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</si>
  <si>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</si>
  <si>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</si>
  <si>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</si>
  <si>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</si>
  <si>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</si>
  <si>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</si>
  <si>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</si>
  <si>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</si>
  <si>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</si>
  <si>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</si>
  <si>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</si>
  <si>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</si>
  <si>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</si>
  <si>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</si>
  <si>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</si>
  <si>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</si>
  <si>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</si>
  <si>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</si>
  <si>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</si>
  <si>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</si>
  <si>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</si>
  <si>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</si>
  <si>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</si>
  <si>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</si>
  <si>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</si>
  <si>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</si>
  <si>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</si>
  <si>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</si>
  <si>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</si>
  <si>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</si>
  <si>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</si>
  <si>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</si>
  <si>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</si>
  <si>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</si>
  <si>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</si>
  <si>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</si>
  <si>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</si>
  <si>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</si>
  <si>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</si>
  <si>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</si>
  <si>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</si>
  <si>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</si>
  <si>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</si>
  <si>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</si>
  <si>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</si>
  <si>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</si>
  <si>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</si>
  <si>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</si>
  <si>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</si>
  <si>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</si>
  <si>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</si>
  <si>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</si>
  <si>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</si>
  <si>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</si>
  <si>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</si>
  <si>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</si>
  <si>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</si>
  <si>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</si>
  <si>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</si>
  <si>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</si>
  <si>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</si>
  <si>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</si>
  <si>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</si>
  <si>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</si>
  <si>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</si>
  <si>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</si>
  <si>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</si>
  <si>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</si>
  <si>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</si>
  <si>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</si>
  <si>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</si>
  <si>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</si>
  <si>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</si>
  <si>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</si>
  <si>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</si>
  <si>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</si>
  <si>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</si>
  <si>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</si>
  <si>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</si>
  <si>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</si>
  <si>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</si>
  <si>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</si>
  <si>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</si>
  <si>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</si>
  <si>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</si>
  <si>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</si>
  <si>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</si>
  <si>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</si>
  <si>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</si>
  <si>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</si>
  <si>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</si>
  <si>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</si>
  <si>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</si>
  <si>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</si>
  <si>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</si>
  <si>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</si>
  <si>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</si>
  <si>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</si>
  <si>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</si>
  <si>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</si>
  <si>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</si>
  <si>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</si>
  <si>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</si>
  <si>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</si>
  <si>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</si>
  <si>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</si>
  <si>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</si>
  <si>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</si>
  <si>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</si>
  <si>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</si>
  <si>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</si>
  <si>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</si>
  <si>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</si>
  <si>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</si>
  <si>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</si>
  <si>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</si>
  <si>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</si>
  <si>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</si>
  <si>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</si>
  <si>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</si>
  <si>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</si>
  <si>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</si>
  <si>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</si>
  <si>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</si>
  <si>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</si>
  <si>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</si>
  <si>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</si>
  <si>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</si>
  <si>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</si>
  <si>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</si>
  <si>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</si>
  <si>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</si>
  <si>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</si>
  <si>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</si>
  <si>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</si>
  <si>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</si>
  <si>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</si>
  <si>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</si>
  <si>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</si>
  <si>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</si>
  <si>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</si>
  <si>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</si>
  <si>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</si>
  <si>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</si>
  <si>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</si>
  <si>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</si>
  <si>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</si>
  <si>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</si>
  <si>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</si>
  <si>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</si>
  <si>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</si>
  <si>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</si>
  <si>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</si>
  <si>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</si>
  <si>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</si>
  <si>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</si>
  <si>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</si>
  <si>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</si>
  <si>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</si>
  <si>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</si>
  <si>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</si>
  <si>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</si>
  <si>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</si>
  <si>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</si>
  <si>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</si>
  <si>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</si>
  <si>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</si>
  <si>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</si>
  <si>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</si>
  <si>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</si>
  <si>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</si>
  <si>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</si>
  <si>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</si>
  <si>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</si>
  <si>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</si>
  <si>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</si>
  <si>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</si>
  <si>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</si>
  <si>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</si>
  <si>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</si>
  <si>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</si>
  <si>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</si>
  <si>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</si>
  <si>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</si>
  <si>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</si>
  <si>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</si>
  <si>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</si>
  <si>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</si>
  <si>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</si>
  <si>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</si>
  <si>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</si>
  <si>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</si>
  <si>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</si>
  <si>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</si>
  <si>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</si>
  <si>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</si>
  <si>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</si>
  <si>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</si>
  <si>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</si>
  <si>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</si>
  <si>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</si>
  <si>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</si>
  <si>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</si>
  <si>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</si>
  <si>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</si>
  <si>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</si>
  <si>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</si>
  <si>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</si>
  <si>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</si>
  <si>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</si>
  <si>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</si>
  <si>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</si>
  <si>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</si>
  <si>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</si>
  <si>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</si>
  <si>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</si>
  <si>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</si>
  <si>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</si>
  <si>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</si>
  <si>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</si>
  <si>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</si>
  <si>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</si>
  <si>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</si>
  <si>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</si>
  <si>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</si>
  <si>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</si>
  <si>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</si>
  <si>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</si>
  <si>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</si>
  <si>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</si>
  <si>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</si>
  <si>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</si>
  <si>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</si>
  <si>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</si>
  <si>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</si>
  <si>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</si>
  <si>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</si>
  <si>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</si>
  <si>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</si>
  <si>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</si>
  <si>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</si>
  <si>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</si>
  <si>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</si>
  <si>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</si>
  <si>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</si>
  <si>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</si>
  <si>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</si>
  <si>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</si>
  <si>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</si>
  <si>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</si>
  <si>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</si>
  <si>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</si>
  <si>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</si>
  <si>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</si>
  <si>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</si>
  <si>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</si>
  <si>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</si>
  <si>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</si>
  <si>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</si>
  <si>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</si>
  <si>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</si>
  <si>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</si>
  <si>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</si>
  <si>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</si>
  <si>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</si>
  <si>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</si>
  <si>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</si>
  <si>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</si>
  <si>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</si>
  <si>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</si>
  <si>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</si>
  <si>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</si>
  <si>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</si>
  <si>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</si>
  <si>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</si>
  <si>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</si>
  <si>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</si>
  <si>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</si>
  <si>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</si>
  <si>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</si>
  <si>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</si>
  <si>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</si>
  <si>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</si>
  <si>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</si>
  <si>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</si>
  <si>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</si>
  <si>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</si>
  <si>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</si>
  <si>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</si>
  <si>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</si>
  <si>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</si>
  <si>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</si>
  <si>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</si>
  <si>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</si>
  <si>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</si>
  <si>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</si>
  <si>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</si>
  <si>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</si>
  <si>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</si>
  <si>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</si>
  <si>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</si>
  <si>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</si>
  <si>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</si>
  <si>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</si>
  <si>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</si>
  <si>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</si>
  <si>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</si>
  <si>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</si>
  <si>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</si>
  <si>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</si>
  <si>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</si>
  <si>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</si>
  <si>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</si>
  <si>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</si>
  <si>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</si>
  <si>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</si>
  <si>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</si>
  <si>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</si>
  <si>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</si>
  <si>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</si>
  <si>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</si>
  <si>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</si>
  <si>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</si>
  <si>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</si>
  <si>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</si>
  <si>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</si>
  <si>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</si>
  <si>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</si>
  <si>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</si>
  <si>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</si>
  <si>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</si>
  <si>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</si>
  <si>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</si>
  <si>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</si>
  <si>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</si>
  <si>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</si>
  <si>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</si>
  <si>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</si>
  <si>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</si>
  <si>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</si>
  <si>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</si>
  <si>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</si>
  <si>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</si>
  <si>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</si>
  <si>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</si>
  <si>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</si>
  <si>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</si>
  <si>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</si>
  <si>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</si>
  <si>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</si>
  <si>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</si>
  <si>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</si>
  <si>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</si>
  <si>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</si>
  <si>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</si>
  <si>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</si>
  <si>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</si>
  <si>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</si>
  <si>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</si>
  <si>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</si>
  <si>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</si>
  <si>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</si>
  <si>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</si>
  <si>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</si>
  <si>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</si>
  <si>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</si>
  <si>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</si>
  <si>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</si>
  <si>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</si>
  <si>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</si>
  <si>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</si>
  <si>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</si>
  <si>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</si>
  <si>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</si>
  <si>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</si>
  <si>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</si>
  <si>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</si>
  <si>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</si>
  <si>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</si>
  <si>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</si>
  <si>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</si>
  <si>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</si>
  <si>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</si>
  <si>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</si>
  <si>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</si>
  <si>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</si>
  <si>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</si>
  <si>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</si>
  <si>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</si>
  <si>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</si>
  <si>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</si>
  <si>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</si>
  <si>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</si>
  <si>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</si>
  <si>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</si>
  <si>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</si>
  <si>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</si>
  <si>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</si>
  <si>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</si>
  <si>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</si>
  <si>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</si>
  <si>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</si>
  <si>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</si>
  <si>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</si>
  <si>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</si>
  <si>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</si>
  <si>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</si>
  <si>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</si>
  <si>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</si>
  <si>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</si>
  <si>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</si>
  <si>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</si>
  <si>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</si>
  <si>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</si>
  <si>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</si>
  <si>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</si>
  <si>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</si>
  <si>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</si>
  <si>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</si>
  <si>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</si>
  <si>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</si>
  <si>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</si>
  <si>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</si>
  <si>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</si>
  <si>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</si>
  <si>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</si>
  <si>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</si>
  <si>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</si>
  <si>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</si>
  <si>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</si>
  <si>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</si>
  <si>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</si>
  <si>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</si>
  <si>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</si>
  <si>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</si>
  <si>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</si>
  <si>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</si>
  <si>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</si>
  <si>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</si>
  <si>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</si>
  <si>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</si>
  <si>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</si>
  <si>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</si>
  <si>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</si>
  <si>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</si>
  <si>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</si>
  <si>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</si>
  <si>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</si>
  <si>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</si>
  <si>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</si>
  <si>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</si>
  <si>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</si>
  <si>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</si>
  <si>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</si>
  <si>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</si>
  <si>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</si>
  <si>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</si>
  <si>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</si>
  <si>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</si>
  <si>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</si>
  <si>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</si>
  <si>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</si>
  <si>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</si>
  <si>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</si>
  <si>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</si>
  <si>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</si>
  <si>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</si>
  <si>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</si>
  <si>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</si>
  <si>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</si>
  <si>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</si>
  <si>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</si>
  <si>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</si>
  <si>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</si>
  <si>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</si>
  <si>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</si>
  <si>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</si>
  <si>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</si>
  <si>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</si>
  <si>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</si>
  <si>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</si>
  <si>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</si>
  <si>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</si>
  <si>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</si>
  <si>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</si>
  <si>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</si>
  <si>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</si>
  <si>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</si>
  <si>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</si>
  <si>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</si>
  <si>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</si>
  <si>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</si>
  <si>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</si>
  <si>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</si>
  <si>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</si>
  <si>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</si>
  <si>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</si>
  <si>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</si>
  <si>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</si>
  <si>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</si>
  <si>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</si>
  <si>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</si>
  <si>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</si>
  <si>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</si>
  <si>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</si>
  <si>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</si>
  <si>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</si>
  <si>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</si>
  <si>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</si>
  <si>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</si>
  <si>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</si>
  <si>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</si>
  <si>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</si>
  <si>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</si>
  <si>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</si>
  <si>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</si>
  <si>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</si>
  <si>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</si>
  <si>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</si>
  <si>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</si>
  <si>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</si>
  <si>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</si>
  <si>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</si>
  <si>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</si>
  <si>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</si>
  <si>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</si>
  <si>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</si>
  <si>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</si>
  <si>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</si>
  <si>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</si>
  <si>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</si>
  <si>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</si>
  <si>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</si>
  <si>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</si>
  <si>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</si>
  <si>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</si>
  <si>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</si>
  <si>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</si>
  <si>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</si>
  <si>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</si>
  <si>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</si>
  <si>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</si>
  <si>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</si>
  <si>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</si>
  <si>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</si>
  <si>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</si>
  <si>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</si>
  <si>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</si>
  <si>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</si>
  <si>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</si>
  <si>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</si>
  <si>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</si>
  <si>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</si>
  <si>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</si>
  <si>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</si>
  <si>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</si>
  <si>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</si>
  <si>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</si>
  <si>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</si>
  <si>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</si>
  <si>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</si>
  <si>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</si>
  <si>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</si>
  <si>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</si>
  <si>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</si>
  <si>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</si>
  <si>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</si>
  <si>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</si>
  <si>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</si>
  <si>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</si>
  <si>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</si>
  <si>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</si>
  <si>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</si>
  <si>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</si>
  <si>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</si>
  <si>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</si>
  <si>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</si>
  <si>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</si>
  <si>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</si>
  <si>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</si>
  <si>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</si>
  <si>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</si>
  <si>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</si>
  <si>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</si>
  <si>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</si>
  <si>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</si>
  <si>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</si>
  <si>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</si>
  <si>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</si>
  <si>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</si>
  <si>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</si>
  <si>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</si>
  <si>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</si>
  <si>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</si>
  <si>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</si>
  <si>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</si>
  <si>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</si>
  <si>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</si>
  <si>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</si>
  <si>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</si>
  <si>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</si>
  <si>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</si>
  <si>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</si>
  <si>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</si>
  <si>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</si>
  <si>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</si>
  <si>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</si>
  <si>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</si>
  <si>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</si>
  <si>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</si>
  <si>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</si>
  <si>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</si>
  <si>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</si>
  <si>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</si>
  <si>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</si>
  <si>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</si>
  <si>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</si>
  <si>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</si>
  <si>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</si>
  <si>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</si>
  <si>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</si>
  <si>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</si>
  <si>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</si>
  <si>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</si>
  <si>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</si>
  <si>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</si>
  <si>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</si>
  <si>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</si>
  <si>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</si>
  <si>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</si>
  <si>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</si>
  <si>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</si>
  <si>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</si>
  <si>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</si>
  <si>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</si>
  <si>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</si>
  <si>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</si>
  <si>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</si>
  <si>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</si>
  <si>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</si>
  <si>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</si>
  <si>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</si>
  <si>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</si>
  <si>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</si>
  <si>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</si>
  <si>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</si>
  <si>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</si>
  <si>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</si>
  <si>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</si>
  <si>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</si>
  <si>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</si>
  <si>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</si>
  <si>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</si>
  <si>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</si>
  <si>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</si>
  <si>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</si>
  <si>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</si>
  <si>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</si>
  <si>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</si>
  <si>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</si>
  <si>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</si>
  <si>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</si>
  <si>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</si>
  <si>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</si>
  <si>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</si>
  <si>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</si>
  <si>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</si>
  <si>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</si>
  <si>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</si>
  <si>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</si>
  <si>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</si>
  <si>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</si>
  <si>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</si>
  <si>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</si>
  <si>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</si>
  <si>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</si>
  <si>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</si>
  <si>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</si>
  <si>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</si>
  <si>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</si>
  <si>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</si>
  <si>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</si>
  <si>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</si>
  <si>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</si>
  <si>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</si>
  <si>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</si>
  <si>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</si>
  <si>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</si>
  <si>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</si>
  <si>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</si>
  <si>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</si>
  <si>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</si>
  <si>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</si>
  <si>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</si>
  <si>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</si>
  <si>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</si>
  <si>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</si>
  <si>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</si>
  <si>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</si>
  <si>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</si>
  <si>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</si>
  <si>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</si>
  <si>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</si>
  <si>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</si>
  <si>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</si>
  <si>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</si>
  <si>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</si>
  <si>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</si>
  <si>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</si>
  <si>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</si>
  <si>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</si>
  <si>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</si>
  <si>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</si>
  <si>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</si>
  <si>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</si>
  <si>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</si>
  <si>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</si>
  <si>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</si>
  <si>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</si>
  <si>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</si>
  <si>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</si>
  <si>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</si>
  <si>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</si>
  <si>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</si>
  <si>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</si>
  <si>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</si>
  <si>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</si>
  <si>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</si>
  <si>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</si>
  <si>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</si>
  <si>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</si>
  <si>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</si>
  <si>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</si>
  <si>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</si>
  <si>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</si>
  <si>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</si>
  <si>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</si>
  <si>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</si>
  <si>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</si>
  <si>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</si>
  <si>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</si>
  <si>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</si>
  <si>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</si>
  <si>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</si>
  <si>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</si>
  <si>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</si>
  <si>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</si>
  <si>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</si>
  <si>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</si>
  <si>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</si>
  <si>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</si>
  <si>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</si>
  <si>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</si>
  <si>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</si>
  <si>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</si>
  <si>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</si>
  <si>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</si>
  <si>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</si>
  <si>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</si>
  <si>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</si>
  <si>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</si>
  <si>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</si>
  <si>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</si>
  <si>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</si>
  <si>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</si>
  <si>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</si>
  <si>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</si>
  <si>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</si>
  <si>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</si>
  <si>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</si>
  <si>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</si>
  <si>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</si>
  <si>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</si>
  <si>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</si>
  <si>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</si>
  <si>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</si>
  <si>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</si>
  <si>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</si>
  <si>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</si>
  <si>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</si>
  <si>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</si>
  <si>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</si>
  <si>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</si>
  <si>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</si>
  <si>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</si>
  <si>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</si>
  <si>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</si>
  <si>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</si>
  <si>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</si>
  <si>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</si>
  <si>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</si>
  <si>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</si>
  <si>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</si>
  <si>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</si>
  <si>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</si>
  <si>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</si>
  <si>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</si>
  <si>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</si>
  <si>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</si>
  <si>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</si>
  <si>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</si>
  <si>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</si>
  <si>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</si>
  <si>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</si>
  <si>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</si>
  <si>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</si>
  <si>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</si>
  <si>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</si>
  <si>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</si>
  <si>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</si>
  <si>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</si>
  <si>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</si>
  <si>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</si>
  <si>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</si>
  <si>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</si>
  <si>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</si>
  <si>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</si>
  <si>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</si>
  <si>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</si>
  <si>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</si>
  <si>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</si>
  <si>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</si>
  <si>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</si>
  <si>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</si>
  <si>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</si>
  <si>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</si>
  <si>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</si>
  <si>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</si>
  <si>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</si>
  <si>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</si>
  <si>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</si>
  <si>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</si>
  <si>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</si>
  <si>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</si>
  <si>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</si>
  <si>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</si>
  <si>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</si>
  <si>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</si>
  <si>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</si>
  <si>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</si>
  <si>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</si>
  <si>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</si>
  <si>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</si>
  <si>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</si>
  <si>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</si>
  <si>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</si>
  <si>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</si>
  <si>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</si>
  <si>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</si>
  <si>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</si>
  <si>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</si>
  <si>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</si>
  <si>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</si>
  <si>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</si>
  <si>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</si>
  <si>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</si>
  <si>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</si>
  <si>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</si>
  <si>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</si>
  <si>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</si>
  <si>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</si>
  <si>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</si>
  <si>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</si>
  <si>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</si>
  <si>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</si>
  <si>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</si>
  <si>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</si>
  <si>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</si>
  <si>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</si>
  <si>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</si>
  <si>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</si>
  <si>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</si>
  <si>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</si>
  <si>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</si>
  <si>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</si>
  <si>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</si>
  <si>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</si>
  <si>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</si>
  <si>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</si>
  <si>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</si>
  <si>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</si>
  <si>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</si>
  <si>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</si>
  <si>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</si>
  <si>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</si>
  <si>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</si>
  <si>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</si>
  <si>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</si>
  <si>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</si>
  <si>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</si>
  <si>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</si>
  <si>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</si>
  <si>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</si>
  <si>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</si>
  <si>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</si>
  <si>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</si>
  <si>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</si>
  <si>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</si>
  <si>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</si>
  <si>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</si>
  <si>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</si>
  <si>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</si>
  <si>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</si>
  <si>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</si>
  <si>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</si>
  <si>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</si>
  <si>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</si>
  <si>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</si>
  <si>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</si>
  <si>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</si>
  <si>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</si>
  <si>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</si>
  <si>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</si>
  <si>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</si>
  <si>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</si>
  <si>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</si>
  <si>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</si>
  <si>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</si>
  <si>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</si>
  <si>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</si>
  <si>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</si>
  <si>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</si>
  <si>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</si>
  <si>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</si>
  <si>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</si>
  <si>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</si>
  <si>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</si>
  <si>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</si>
  <si>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</si>
  <si>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</si>
  <si>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</si>
  <si>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</si>
  <si>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</si>
  <si>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</si>
  <si>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</si>
  <si>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</si>
  <si>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</si>
  <si>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</si>
  <si>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</si>
  <si>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</si>
  <si>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</si>
  <si>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</si>
  <si>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</si>
  <si>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</si>
  <si>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</si>
  <si>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</si>
  <si>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</si>
  <si>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</si>
  <si>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</si>
  <si>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</si>
  <si>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</si>
  <si>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</si>
  <si>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</si>
  <si>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</si>
  <si>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</si>
  <si>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</si>
  <si>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</si>
  <si>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</si>
  <si>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</si>
  <si>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</si>
  <si>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</si>
  <si>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</si>
  <si>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</si>
  <si>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</si>
  <si>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</si>
  <si>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</si>
  <si>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</si>
  <si>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</si>
  <si>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</si>
  <si>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</si>
  <si>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</si>
  <si>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</si>
  <si>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</si>
  <si>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</si>
  <si>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</si>
  <si>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</si>
  <si>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</si>
  <si>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</si>
  <si>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</si>
  <si>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</si>
  <si>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</si>
  <si>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</si>
  <si>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</si>
  <si>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</si>
  <si>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</si>
  <si>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</si>
  <si>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</si>
  <si>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</si>
  <si>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</si>
  <si>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</si>
  <si>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</si>
  <si>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</si>
  <si>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</si>
  <si>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</si>
  <si>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</si>
  <si>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</si>
  <si>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</si>
  <si>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</si>
  <si>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</si>
  <si>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</si>
  <si>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</si>
  <si>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</si>
  <si>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</si>
  <si>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</si>
  <si>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</si>
  <si>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</si>
  <si>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</si>
  <si>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</si>
  <si>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</si>
  <si>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</si>
  <si>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</si>
  <si>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</si>
  <si>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</si>
  <si>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</si>
  <si>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</si>
  <si>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</si>
  <si>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</si>
  <si>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</si>
  <si>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</si>
  <si>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</si>
  <si>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</si>
  <si>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</si>
  <si>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</si>
  <si>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</si>
  <si>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</si>
  <si>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</si>
  <si>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</si>
  <si>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</si>
  <si>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</si>
  <si>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</si>
  <si>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</si>
  <si>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</si>
  <si>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</si>
  <si>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</si>
  <si>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</si>
  <si>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</si>
  <si>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</si>
  <si>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</si>
  <si>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</si>
  <si>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</si>
  <si>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</si>
  <si>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</si>
  <si>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</si>
  <si>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</si>
  <si>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</si>
  <si>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</si>
  <si>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</si>
  <si>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</si>
  <si>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</si>
  <si>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</si>
  <si>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</si>
  <si>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</si>
  <si>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</si>
  <si>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</si>
  <si>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</si>
  <si>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</si>
  <si>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</si>
  <si>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</si>
  <si>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</si>
  <si>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</si>
  <si>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</si>
  <si>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</si>
  <si>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</si>
  <si>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</si>
  <si>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</si>
  <si>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</si>
  <si>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</si>
  <si>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</si>
  <si>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</si>
  <si>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</si>
  <si>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</si>
  <si>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</si>
  <si>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</si>
  <si>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</si>
  <si>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</si>
  <si>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</si>
  <si>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</si>
  <si>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</si>
  <si>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</si>
  <si>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</si>
  <si>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</si>
  <si>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</si>
  <si>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</si>
  <si>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</si>
  <si>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</si>
  <si>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</si>
  <si>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</si>
  <si>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</si>
  <si>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</si>
  <si>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</si>
  <si>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</si>
  <si>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</si>
  <si>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</si>
  <si>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</si>
  <si>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</si>
  <si>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</si>
  <si>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</si>
  <si>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</si>
  <si>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</si>
  <si>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</si>
  <si>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</si>
  <si>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</si>
  <si>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</si>
  <si>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</si>
  <si>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</si>
  <si>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</si>
  <si>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</si>
  <si>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</si>
  <si>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</si>
  <si>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</si>
  <si>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</si>
  <si>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</si>
  <si>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</si>
  <si>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</si>
  <si>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</si>
  <si>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</si>
  <si>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</si>
  <si>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</si>
  <si>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</si>
  <si>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</si>
  <si>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</si>
  <si>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</si>
  <si>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</si>
  <si>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</si>
  <si>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</si>
  <si>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</si>
  <si>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</si>
  <si>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</si>
  <si>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</si>
  <si>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</si>
  <si>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</si>
  <si>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</si>
  <si>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</si>
  <si>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</si>
  <si>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</si>
  <si>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</si>
  <si>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</si>
  <si>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</si>
  <si>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</si>
  <si>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</si>
  <si>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</si>
  <si>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</si>
  <si>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</si>
  <si>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</si>
  <si>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</si>
  <si>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</si>
  <si>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</si>
  <si>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</si>
  <si>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</si>
  <si>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</si>
  <si>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</si>
  <si>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</si>
  <si>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</si>
  <si>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</si>
  <si>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</si>
  <si>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</si>
  <si>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</si>
  <si>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</si>
  <si>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</si>
  <si>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</si>
  <si>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</si>
  <si>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</si>
  <si>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</si>
  <si>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</si>
  <si>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</si>
  <si>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</si>
  <si>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</si>
  <si>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</si>
  <si>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</si>
  <si>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</si>
  <si>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</si>
  <si>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</si>
  <si>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</si>
  <si>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</si>
  <si>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</si>
  <si>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</si>
  <si>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</si>
  <si>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</si>
  <si>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</si>
  <si>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</si>
  <si>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</si>
  <si>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</si>
  <si>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</si>
  <si>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</si>
  <si>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</si>
  <si>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</si>
  <si>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</si>
  <si>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</si>
  <si>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</si>
  <si>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</si>
  <si>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</si>
  <si>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</si>
  <si>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</si>
  <si>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</si>
  <si>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</si>
  <si>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</si>
  <si>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</si>
  <si>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</si>
  <si>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</si>
  <si>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</si>
  <si>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</si>
  <si>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</si>
  <si>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</si>
  <si>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</si>
  <si>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</si>
  <si>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</si>
  <si>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</si>
  <si>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</si>
  <si>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</si>
  <si>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</si>
  <si>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</si>
  <si>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</si>
  <si>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</si>
  <si>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</si>
  <si>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</si>
  <si>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</si>
  <si>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</si>
  <si>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</si>
  <si>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</si>
  <si>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</si>
  <si>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</si>
  <si>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</si>
  <si>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</si>
  <si>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</si>
  <si>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</si>
  <si>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</si>
  <si>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</si>
  <si>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</si>
  <si>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</si>
  <si>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</si>
  <si>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</si>
  <si>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</si>
  <si>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</si>
  <si>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</si>
  <si>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</si>
  <si>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</si>
  <si>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</si>
  <si>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</si>
  <si>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</si>
  <si>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</si>
  <si>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</si>
  <si>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</si>
  <si>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</si>
  <si>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</si>
  <si>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</si>
  <si>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</si>
  <si>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</si>
  <si>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</si>
  <si>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</si>
  <si>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</si>
  <si>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</si>
  <si>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</si>
  <si>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</si>
  <si>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</si>
  <si>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</si>
  <si>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</si>
  <si>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</si>
  <si>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</si>
  <si>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</si>
  <si>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</si>
  <si>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</si>
  <si>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</si>
  <si>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</si>
  <si>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</si>
  <si>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</si>
  <si>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</si>
  <si>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</si>
  <si>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</si>
  <si>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</si>
  <si>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</si>
  <si>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</si>
  <si>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</si>
  <si>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</si>
  <si>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</si>
  <si>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</si>
  <si>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</si>
  <si>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</si>
  <si>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</si>
  <si>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</si>
  <si>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</si>
  <si>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</si>
  <si>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</si>
  <si>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</si>
  <si>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</si>
  <si>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</si>
  <si>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</si>
  <si>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</si>
  <si>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</si>
  <si>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</si>
  <si>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</si>
  <si>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</si>
  <si>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</si>
  <si>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</si>
  <si>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</si>
  <si>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</si>
  <si>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</si>
  <si>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</si>
  <si>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</si>
  <si>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</si>
  <si>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</si>
  <si>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</si>
  <si>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</si>
  <si>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</si>
  <si>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</si>
  <si>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</si>
  <si>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</si>
  <si>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</si>
  <si>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</si>
  <si>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</si>
  <si>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</si>
  <si>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</si>
  <si>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</si>
  <si>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</si>
  <si>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</si>
  <si>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</si>
  <si>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</si>
  <si>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</si>
  <si>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</si>
  <si>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</si>
  <si>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</si>
  <si>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</si>
  <si>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</si>
  <si>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</si>
  <si>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</si>
  <si>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</si>
  <si>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</si>
  <si>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</si>
  <si>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</si>
  <si>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</si>
  <si>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</si>
  <si>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</si>
  <si>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</si>
  <si>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</si>
  <si>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</si>
  <si>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</si>
  <si>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</si>
  <si>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</si>
  <si>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</si>
  <si>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</si>
  <si>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</si>
  <si>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</si>
  <si>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</si>
  <si>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</si>
  <si>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</si>
  <si>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</si>
  <si>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</si>
  <si>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</si>
  <si>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</si>
  <si>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</si>
  <si>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</si>
  <si>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</si>
  <si>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</si>
  <si>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</si>
  <si>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</si>
  <si>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</si>
  <si>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</si>
  <si>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</si>
  <si>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</si>
  <si>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</si>
  <si>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</si>
  <si>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</si>
  <si>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</si>
  <si>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</si>
  <si>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</si>
  <si>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</si>
  <si>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</si>
  <si>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</si>
  <si>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</si>
  <si>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</si>
  <si>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</si>
  <si>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</si>
  <si>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</si>
  <si>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</si>
  <si>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</si>
  <si>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</si>
  <si>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</si>
  <si>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</si>
  <si>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</si>
  <si>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</si>
  <si>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</si>
  <si>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</si>
  <si>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</si>
  <si>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</si>
  <si>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</si>
  <si>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</si>
  <si>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</si>
  <si>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</si>
  <si>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</si>
  <si>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</si>
  <si>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</si>
  <si>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</si>
  <si>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</si>
  <si>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</si>
  <si>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</si>
  <si>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</si>
  <si>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</si>
  <si>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</si>
  <si>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</si>
  <si>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</si>
  <si>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</si>
  <si>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</si>
  <si>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</si>
  <si>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</si>
  <si>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</si>
  <si>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</si>
  <si>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</si>
  <si>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</si>
  <si>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</si>
  <si>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</si>
  <si>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</si>
  <si>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</si>
  <si>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</si>
  <si>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</si>
  <si>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</si>
  <si>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</si>
  <si>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</si>
  <si>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</si>
  <si>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</si>
  <si>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</si>
  <si>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</si>
  <si>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</si>
  <si>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</si>
  <si>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</si>
  <si>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</si>
  <si>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</si>
  <si>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</si>
  <si>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</si>
  <si>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</si>
  <si>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</si>
  <si>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</si>
  <si>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</si>
  <si>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</si>
  <si>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</si>
  <si>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</si>
  <si>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</si>
  <si>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</si>
  <si>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</si>
  <si>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</si>
  <si>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</si>
  <si>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</si>
  <si>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</si>
  <si>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</si>
  <si>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</si>
  <si>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</si>
  <si>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</si>
  <si>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</si>
  <si>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</si>
  <si>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</si>
  <si>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</si>
  <si>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</si>
  <si>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</si>
  <si>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</si>
  <si>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</si>
  <si>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</si>
  <si>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</si>
  <si>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</si>
  <si>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</si>
  <si>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</si>
  <si>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</si>
  <si>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</si>
  <si>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</si>
  <si>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</si>
  <si>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</si>
  <si>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</si>
  <si>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</si>
  <si>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</si>
  <si>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</si>
  <si>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</si>
  <si>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</si>
  <si>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</si>
  <si>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</si>
  <si>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</si>
  <si>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</si>
  <si>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</si>
  <si>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</si>
  <si>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</si>
  <si>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</si>
  <si>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</si>
  <si>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</si>
  <si>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</si>
  <si>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</si>
  <si>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</si>
  <si>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</si>
  <si>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</si>
  <si>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</si>
  <si>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</si>
  <si>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</si>
  <si>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</si>
  <si>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</si>
  <si>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</si>
  <si>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</si>
  <si>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</si>
  <si>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</si>
  <si>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</si>
  <si>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</si>
  <si>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</si>
  <si>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</si>
  <si>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</si>
  <si>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</si>
  <si>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</si>
  <si>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</si>
  <si>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</si>
  <si>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</si>
  <si>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</si>
  <si>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</si>
  <si>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</si>
  <si>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</si>
  <si>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</si>
  <si>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</si>
  <si>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</si>
  <si>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</si>
  <si>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</si>
  <si>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</si>
  <si>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</si>
  <si>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</si>
  <si>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</si>
  <si>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</si>
  <si>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</si>
  <si>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</si>
  <si>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</si>
  <si>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</si>
  <si>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</si>
  <si>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</si>
  <si>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</si>
  <si>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</si>
  <si>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</si>
  <si>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</si>
  <si>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</si>
  <si>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</si>
  <si>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</si>
  <si>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</si>
  <si>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</si>
  <si>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</si>
  <si>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</si>
  <si>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</si>
  <si>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</si>
  <si>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</si>
  <si>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</si>
  <si>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</si>
  <si>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</si>
  <si>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</si>
  <si>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</si>
  <si>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</si>
  <si>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</si>
  <si>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</si>
  <si>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</si>
  <si>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</si>
  <si>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</si>
  <si>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</si>
  <si>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</si>
  <si>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</si>
  <si>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</si>
  <si>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</si>
  <si>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</si>
  <si>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</si>
  <si>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</si>
  <si>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</si>
  <si>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</si>
  <si>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</si>
  <si>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</si>
  <si>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</si>
  <si>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</si>
  <si>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</si>
  <si>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</si>
  <si>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</si>
  <si>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</si>
  <si>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</si>
  <si>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</si>
  <si>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</si>
  <si>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</si>
  <si>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</si>
  <si>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</si>
  <si>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</si>
  <si>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</si>
  <si>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</si>
  <si>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</si>
  <si>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</si>
  <si>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</si>
  <si>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</si>
  <si>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</si>
  <si>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</si>
  <si>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</si>
  <si>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</si>
  <si>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</si>
  <si>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</si>
  <si>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</si>
  <si>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</si>
  <si>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</si>
  <si>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</si>
  <si>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</si>
  <si>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</si>
  <si>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</si>
  <si>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</si>
  <si>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</si>
  <si>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</si>
  <si>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</si>
  <si>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</si>
  <si>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</si>
  <si>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</si>
  <si>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</si>
  <si>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</si>
  <si>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</si>
  <si>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</si>
  <si>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</si>
  <si>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</si>
  <si>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</si>
  <si>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</si>
  <si>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</si>
  <si>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</si>
  <si>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</si>
  <si>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</si>
  <si>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</si>
  <si>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</si>
  <si>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</si>
  <si>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</si>
  <si>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</si>
  <si>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</si>
  <si>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</si>
  <si>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</si>
  <si>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</si>
  <si>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</si>
  <si>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</si>
  <si>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</si>
  <si>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</si>
  <si>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</si>
  <si>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</si>
  <si>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</si>
  <si>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</si>
  <si>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</si>
  <si>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</si>
  <si>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</si>
  <si>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</si>
  <si>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</si>
  <si>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</si>
  <si>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</si>
  <si>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</si>
  <si>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</si>
  <si>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</si>
  <si>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</si>
  <si>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</si>
  <si>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</si>
  <si>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</si>
  <si>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</si>
  <si>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</si>
  <si>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</si>
  <si>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</si>
  <si>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</si>
  <si>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</si>
  <si>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</si>
  <si>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</si>
  <si>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</si>
  <si>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</si>
  <si>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</si>
  <si>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</si>
  <si>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</si>
  <si>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</si>
  <si>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</si>
  <si>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</si>
  <si>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</si>
  <si>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</si>
  <si>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</si>
  <si>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</si>
  <si>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</si>
  <si>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</si>
  <si>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</si>
  <si>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</si>
  <si>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</si>
  <si>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</si>
  <si>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</si>
  <si>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</si>
  <si>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</si>
  <si>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</si>
  <si>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</si>
  <si>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</si>
  <si>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</si>
  <si>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</si>
  <si>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</si>
  <si>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</si>
  <si>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</si>
  <si>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</si>
  <si>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</si>
  <si>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</si>
  <si>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</si>
  <si>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</si>
  <si>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</si>
  <si>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</si>
  <si>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</si>
  <si>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</si>
  <si>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</si>
  <si>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</si>
  <si>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</si>
  <si>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</si>
  <si>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</si>
  <si>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</si>
  <si>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</si>
  <si>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</si>
  <si>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</si>
  <si>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</si>
  <si>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</si>
  <si>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</si>
  <si>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</si>
  <si>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</si>
  <si>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</si>
  <si>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</si>
  <si>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</si>
  <si>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</si>
  <si>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</si>
  <si>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</si>
  <si>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</si>
  <si>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</si>
  <si>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</si>
  <si>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</si>
  <si>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</si>
  <si>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</si>
  <si>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</si>
  <si>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</si>
  <si>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</si>
  <si>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</si>
  <si>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</si>
  <si>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</si>
  <si>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</si>
  <si>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</si>
  <si>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</si>
  <si>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</si>
  <si>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</si>
  <si>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</si>
  <si>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</si>
  <si>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</si>
  <si>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</si>
  <si>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</si>
  <si>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</si>
  <si>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</si>
  <si>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</si>
  <si>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</si>
  <si>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</si>
  <si>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</si>
  <si>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</si>
  <si>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</si>
  <si>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</si>
  <si>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</si>
  <si>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</si>
  <si>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</si>
  <si>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</si>
  <si>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</si>
  <si>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</si>
  <si>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</si>
  <si>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</si>
  <si>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</si>
  <si>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</si>
  <si>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</si>
  <si>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</si>
  <si>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</si>
  <si>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</si>
  <si>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</si>
  <si>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</si>
  <si>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</si>
  <si>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</si>
  <si>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</si>
  <si>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</si>
  <si>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</si>
  <si>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</si>
  <si>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</si>
  <si>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</si>
  <si>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</si>
  <si>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</si>
  <si>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</si>
  <si>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</si>
  <si>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</si>
  <si>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</si>
  <si>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</si>
  <si>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</si>
  <si>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</si>
  <si>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</si>
  <si>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</si>
  <si>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</si>
  <si>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</si>
  <si>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</si>
  <si>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</si>
  <si>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</si>
  <si>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</si>
  <si>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</si>
  <si>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</si>
  <si>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</si>
  <si>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</si>
  <si>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</si>
  <si>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</si>
  <si>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</si>
  <si>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</si>
  <si>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</si>
  <si>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</si>
  <si>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</si>
  <si>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</si>
  <si>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</si>
  <si>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</si>
  <si>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</si>
  <si>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</si>
  <si>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</si>
  <si>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</si>
  <si>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</si>
  <si>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</si>
  <si>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</si>
  <si>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</si>
  <si>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</si>
  <si>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</si>
  <si>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</si>
  <si>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</si>
  <si>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</si>
  <si>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</si>
  <si>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</si>
  <si>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</si>
  <si>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</si>
  <si>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</si>
  <si>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</si>
  <si>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</si>
  <si>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</si>
  <si>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</si>
  <si>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</si>
  <si>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</si>
  <si>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</si>
  <si>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</si>
  <si>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</si>
  <si>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</si>
  <si>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</si>
  <si>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</si>
  <si>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</si>
  <si>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</si>
  <si>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</si>
  <si>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</si>
  <si>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</si>
  <si>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</si>
  <si>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</si>
  <si>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</si>
  <si>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</si>
  <si>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</si>
  <si>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</si>
  <si>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</si>
  <si>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</si>
  <si>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</si>
  <si>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</si>
  <si>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</si>
  <si>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</si>
  <si>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</si>
  <si>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</si>
  <si>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</si>
  <si>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</si>
  <si>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</si>
  <si>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</si>
  <si>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</si>
  <si>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</si>
  <si>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</si>
  <si>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</si>
  <si>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</si>
  <si>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</si>
  <si>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</si>
  <si>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</si>
  <si>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</si>
  <si>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</si>
  <si>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</si>
  <si>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</si>
  <si>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</si>
  <si>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</si>
  <si>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</si>
  <si>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</si>
  <si>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</si>
  <si>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</si>
  <si>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</si>
  <si>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</si>
  <si>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</si>
  <si>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</si>
  <si>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</si>
  <si>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</si>
  <si>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</si>
  <si>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</si>
  <si>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</si>
  <si>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</si>
  <si>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</si>
  <si>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</si>
  <si>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</si>
  <si>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</si>
  <si>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</si>
  <si>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</si>
  <si>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</si>
  <si>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</si>
  <si>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</si>
  <si>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</si>
  <si>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</si>
  <si>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</si>
  <si>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</si>
  <si>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</si>
  <si>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</si>
  <si>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</si>
  <si>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</si>
  <si>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</si>
  <si>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</si>
  <si>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</si>
  <si>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</si>
  <si>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</si>
  <si>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</si>
  <si>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</si>
  <si>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</si>
  <si>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</si>
  <si>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</si>
  <si>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</si>
  <si>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</si>
  <si>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</si>
  <si>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</si>
  <si>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</si>
  <si>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</si>
  <si>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</si>
  <si>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</si>
  <si>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</si>
  <si>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</si>
  <si>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</si>
  <si>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</si>
  <si>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</si>
  <si>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</si>
  <si>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</si>
  <si>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</si>
  <si>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</si>
  <si>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</si>
  <si>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</si>
  <si>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</si>
  <si>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</si>
  <si>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</si>
  <si>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</si>
  <si>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</si>
  <si>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</si>
  <si>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</si>
  <si>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</si>
  <si>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</si>
  <si>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</si>
  <si>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</si>
  <si>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</si>
  <si>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</si>
  <si>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</si>
  <si>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</si>
  <si>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</si>
  <si>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</si>
  <si>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</si>
  <si>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</si>
  <si>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</si>
  <si>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</si>
  <si>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</si>
  <si>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</si>
  <si>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</si>
  <si>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</si>
  <si>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</si>
  <si>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</si>
  <si>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</si>
  <si>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</si>
  <si>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</si>
  <si>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</si>
  <si>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</si>
  <si>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</si>
  <si>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</si>
  <si>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</si>
  <si>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</si>
  <si>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</si>
  <si>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</si>
  <si>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</si>
  <si>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</si>
  <si>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</si>
  <si>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</si>
  <si>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</si>
  <si>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</si>
  <si>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</si>
  <si>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</si>
  <si>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</si>
  <si>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</si>
  <si>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</si>
  <si>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</si>
  <si>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</si>
  <si>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</si>
  <si>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</si>
  <si>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</si>
  <si>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</si>
  <si>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</si>
  <si>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</si>
  <si>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</si>
  <si>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</si>
  <si>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</si>
  <si>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</si>
  <si>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</si>
  <si>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</si>
  <si>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</si>
  <si>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</si>
  <si>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</si>
  <si>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</si>
  <si>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</si>
  <si>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</si>
  <si>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</si>
  <si>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</si>
  <si>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</si>
  <si>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</si>
  <si>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</si>
  <si>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</si>
  <si>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</si>
  <si>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</si>
  <si>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</si>
  <si>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</si>
  <si>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</si>
  <si>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</si>
  <si>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</si>
  <si>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</si>
  <si>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</si>
  <si>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</si>
  <si>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</si>
  <si>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</si>
  <si>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</si>
  <si>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</si>
  <si>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</si>
  <si>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</si>
  <si>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</si>
  <si>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</si>
  <si>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</si>
  <si>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</si>
  <si>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</si>
  <si>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</si>
  <si>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</si>
  <si>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</si>
  <si>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</si>
  <si>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</si>
  <si>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</si>
  <si>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</si>
  <si>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</si>
  <si>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</si>
  <si>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</si>
  <si>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</si>
  <si>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</si>
  <si>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</si>
  <si>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</si>
  <si>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</si>
  <si>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</si>
  <si>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</si>
  <si>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</si>
  <si>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</si>
  <si>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</si>
  <si>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</si>
  <si>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</si>
  <si>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</si>
  <si>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</si>
  <si>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</si>
  <si>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</si>
  <si>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</si>
  <si>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</si>
  <si>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</si>
  <si>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</si>
  <si>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</si>
  <si>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</si>
  <si>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</si>
  <si>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</si>
  <si>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</si>
  <si>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</si>
  <si>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</si>
  <si>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</si>
  <si>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</si>
  <si>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</si>
  <si>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</si>
  <si>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</si>
  <si>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</si>
  <si>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</si>
  <si>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</si>
  <si>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</si>
  <si>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</si>
  <si>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</si>
  <si>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</si>
  <si>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</si>
  <si>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</si>
  <si>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</si>
  <si>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</si>
  <si>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</si>
  <si>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</si>
  <si>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</si>
  <si>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</si>
  <si>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</si>
  <si>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</si>
  <si>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</si>
  <si>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</si>
  <si>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</si>
  <si>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</si>
  <si>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</si>
  <si>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</si>
  <si>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</si>
  <si>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</si>
  <si>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</si>
  <si>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</si>
  <si>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</si>
  <si>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</si>
  <si>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</si>
  <si>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</si>
  <si>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</si>
  <si>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</si>
  <si>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</si>
  <si>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</si>
  <si>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</si>
  <si>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</si>
  <si>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</si>
  <si>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</si>
  <si>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</si>
  <si>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</si>
  <si>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</si>
  <si>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</si>
  <si>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</si>
  <si>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</si>
  <si>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</si>
  <si>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</si>
  <si>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</si>
  <si>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</si>
  <si>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</si>
  <si>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</si>
  <si>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</si>
  <si>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</si>
  <si>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</si>
  <si>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</si>
  <si>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</si>
  <si>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</si>
  <si>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</si>
  <si>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</si>
  <si>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</si>
  <si>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</si>
  <si>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</si>
  <si>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</si>
  <si>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</si>
  <si>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</si>
  <si>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</si>
  <si>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</si>
  <si>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</si>
  <si>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</si>
  <si>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</si>
  <si>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</si>
  <si>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</si>
  <si>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</si>
  <si>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</si>
  <si>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</si>
  <si>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</si>
  <si>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</si>
  <si>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</si>
  <si>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</si>
  <si>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</si>
  <si>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</si>
  <si>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</si>
  <si>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</si>
  <si>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</si>
  <si>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</si>
  <si>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</si>
  <si>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</si>
  <si>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</si>
  <si>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</si>
  <si>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</si>
  <si>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</si>
  <si>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</si>
  <si>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</si>
  <si>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</si>
  <si>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</si>
  <si>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</si>
  <si>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</si>
  <si>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</si>
  <si>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</si>
  <si>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</si>
  <si>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</si>
  <si>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</si>
  <si>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</si>
  <si>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</si>
  <si>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</si>
  <si>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</si>
  <si>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</si>
  <si>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</si>
  <si>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</si>
  <si>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</si>
  <si>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</si>
  <si>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</si>
  <si>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</si>
  <si>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</si>
  <si>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</si>
  <si>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</si>
  <si>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</si>
  <si>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</si>
  <si>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</si>
  <si>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</si>
  <si>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</si>
  <si>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</si>
  <si>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</si>
  <si>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</si>
  <si>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</si>
  <si>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</si>
  <si>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</si>
  <si>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</si>
  <si>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</si>
  <si>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</si>
  <si>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</si>
  <si>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</si>
  <si>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</si>
  <si>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</si>
  <si>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</si>
  <si>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</si>
  <si>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</si>
  <si>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</si>
  <si>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</si>
  <si>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</si>
  <si>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</si>
  <si>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</si>
  <si>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</si>
  <si>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</si>
  <si>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</si>
  <si>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</si>
  <si>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</si>
  <si>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</si>
  <si>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</si>
  <si>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</si>
  <si>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</si>
  <si>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</si>
  <si>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</si>
  <si>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</si>
  <si>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</si>
  <si>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</si>
  <si>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</si>
  <si>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</si>
  <si>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</si>
  <si>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</si>
  <si>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</si>
  <si>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</si>
  <si>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</si>
  <si>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</si>
  <si>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</si>
  <si>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</si>
  <si>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</si>
  <si>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</si>
  <si>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</si>
  <si>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</si>
  <si>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</si>
  <si>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</si>
  <si>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</si>
  <si>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</si>
  <si>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</si>
  <si>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</si>
  <si>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</si>
  <si>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</si>
  <si>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</si>
  <si>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</si>
  <si>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</si>
  <si>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</si>
  <si>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</si>
  <si>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</si>
  <si>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</si>
  <si>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</si>
  <si>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</si>
  <si>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</si>
  <si>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</si>
  <si>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</si>
  <si>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</si>
  <si>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</si>
  <si>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</si>
  <si>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</si>
  <si>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</si>
  <si>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</si>
  <si>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</si>
  <si>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</si>
  <si>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</si>
  <si>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</si>
  <si>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</si>
  <si>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</si>
  <si>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</si>
  <si>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</si>
  <si>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</si>
  <si>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</si>
  <si>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</si>
  <si>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</si>
  <si>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</si>
  <si>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</si>
  <si>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</si>
  <si>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</si>
  <si>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</si>
  <si>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</si>
  <si>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</si>
  <si>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</si>
  <si>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</si>
  <si>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</si>
  <si>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</si>
  <si>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</si>
  <si>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</si>
  <si>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</si>
  <si>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</si>
  <si>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</si>
  <si>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</si>
  <si>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</si>
  <si>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</si>
  <si>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</si>
  <si>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</si>
  <si>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</si>
  <si>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</si>
  <si>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</si>
  <si>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</si>
  <si>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</si>
  <si>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</si>
  <si>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</si>
  <si>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</si>
  <si>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</si>
  <si>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</si>
  <si>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</si>
  <si>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</si>
  <si>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</si>
  <si>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</si>
  <si>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</si>
  <si>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</si>
  <si>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</si>
  <si>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</si>
  <si>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</si>
  <si>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</si>
  <si>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</si>
  <si>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</si>
  <si>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</si>
  <si>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</si>
  <si>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</si>
  <si>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</si>
  <si>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</si>
  <si>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</si>
  <si>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</si>
  <si>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</si>
  <si>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</si>
  <si>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</si>
  <si>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</si>
  <si>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</si>
  <si>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</si>
  <si>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</si>
  <si>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</si>
  <si>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</si>
  <si>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</si>
  <si>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</si>
  <si>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</si>
  <si>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</si>
  <si>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</si>
  <si>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</si>
  <si>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</si>
  <si>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</si>
  <si>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</si>
  <si>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</si>
  <si>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</si>
  <si>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</si>
  <si>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</si>
  <si>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</si>
  <si>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</si>
  <si>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</si>
  <si>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</si>
  <si>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</si>
  <si>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</si>
  <si>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</si>
  <si>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</si>
  <si>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</si>
  <si>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</si>
  <si>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</si>
  <si>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</si>
  <si>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</si>
  <si>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</si>
  <si>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</si>
  <si>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</si>
  <si>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</si>
  <si>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</si>
  <si>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</si>
  <si>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</si>
  <si>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</si>
  <si>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</si>
  <si>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</si>
  <si>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</si>
  <si>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</si>
  <si>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</si>
  <si>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</si>
  <si>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</si>
  <si>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</si>
  <si>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</si>
  <si>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</si>
  <si>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</si>
  <si>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</si>
  <si>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</si>
  <si>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</si>
  <si>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</si>
  <si>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</si>
  <si>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</si>
  <si>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</si>
  <si>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</si>
  <si>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</si>
  <si>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</si>
  <si>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</si>
  <si>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</si>
  <si>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</si>
  <si>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</si>
  <si>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</si>
  <si>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</si>
  <si>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</si>
  <si>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</si>
  <si>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</si>
  <si>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</si>
  <si>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</si>
  <si>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</si>
  <si>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</si>
  <si>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</si>
  <si>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</si>
  <si>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</si>
  <si>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</si>
  <si>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</si>
  <si>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</si>
  <si>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</si>
  <si>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</si>
  <si>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</si>
  <si>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</si>
  <si>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</si>
  <si>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</si>
  <si>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</si>
  <si>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</si>
  <si>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</si>
  <si>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</si>
  <si>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</si>
  <si>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</si>
  <si>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</si>
  <si>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</si>
  <si>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</si>
  <si>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</si>
  <si>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</si>
  <si>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</si>
  <si>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</si>
  <si>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</si>
  <si>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</si>
  <si>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</si>
  <si>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</si>
  <si>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</si>
  <si>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</si>
  <si>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</si>
  <si>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</si>
  <si>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</si>
  <si>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</si>
  <si>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</si>
  <si>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</si>
  <si>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</si>
  <si>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</si>
  <si>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</si>
  <si>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</si>
  <si>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</si>
  <si>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</si>
  <si>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</si>
  <si>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</si>
  <si>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</si>
  <si>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</si>
  <si>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</si>
  <si>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</si>
  <si>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</si>
  <si>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</si>
  <si>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</si>
  <si>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</si>
  <si>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</si>
  <si>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</si>
  <si>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</si>
  <si>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</si>
  <si>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</si>
  <si>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</si>
  <si>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</si>
  <si>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</si>
  <si>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</si>
  <si>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</si>
  <si>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</si>
  <si>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</si>
  <si>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</si>
  <si>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</si>
  <si>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</si>
  <si>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</si>
  <si>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</si>
  <si>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</si>
  <si>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</si>
  <si>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</si>
  <si>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</si>
  <si>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</si>
  <si>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</si>
  <si>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</si>
  <si>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</si>
  <si>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</si>
  <si>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</si>
  <si>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</si>
  <si>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</si>
  <si>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</si>
  <si>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</si>
  <si>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</si>
  <si>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</si>
  <si>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</si>
  <si>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</si>
  <si>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</si>
  <si>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</si>
  <si>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</si>
  <si>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</si>
  <si>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</si>
  <si>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</si>
  <si>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</si>
  <si>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</si>
  <si>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</si>
  <si>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</si>
  <si>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</si>
  <si>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</si>
  <si>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</si>
  <si>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</si>
  <si>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</si>
  <si>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</si>
  <si>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</si>
  <si>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</si>
  <si>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</si>
  <si>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</si>
  <si>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</si>
  <si>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</si>
  <si>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</si>
  <si>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</si>
  <si>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</si>
  <si>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</si>
  <si>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</si>
  <si>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</si>
  <si>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</si>
  <si>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</si>
  <si>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</si>
  <si>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</si>
  <si>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</si>
  <si>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</si>
  <si>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</si>
  <si>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</si>
  <si>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</si>
  <si>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</si>
  <si>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</si>
  <si>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</si>
  <si>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</si>
  <si>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</si>
  <si>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</si>
  <si>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</si>
  <si>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</si>
  <si>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</si>
  <si>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</si>
  <si>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</si>
  <si>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</si>
  <si>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</si>
  <si>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</si>
  <si>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</si>
  <si>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</si>
  <si>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</si>
  <si>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</si>
  <si>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</si>
  <si>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</si>
  <si>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</si>
  <si>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</si>
  <si>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</si>
  <si>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</si>
  <si>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</si>
  <si>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</si>
  <si>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</si>
  <si>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</si>
  <si>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</si>
  <si>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</si>
  <si>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</si>
  <si>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</si>
  <si>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</si>
  <si>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</si>
  <si>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</si>
  <si>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</si>
  <si>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</si>
  <si>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</si>
  <si>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</si>
  <si>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</si>
  <si>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</si>
  <si>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</si>
  <si>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</si>
  <si>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</si>
  <si>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</si>
  <si>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</si>
  <si>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</si>
  <si>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</si>
  <si>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</si>
  <si>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</si>
  <si>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</si>
  <si>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</si>
  <si>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</si>
  <si>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</si>
  <si>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</si>
  <si>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</si>
  <si>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</si>
  <si>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</si>
  <si>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</si>
  <si>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</si>
  <si>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</si>
  <si>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</si>
  <si>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</si>
  <si>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</si>
  <si>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</si>
  <si>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</si>
  <si>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</si>
  <si>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</si>
  <si>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</si>
  <si>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</si>
  <si>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</si>
  <si>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</si>
  <si>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</si>
  <si>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</si>
  <si>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</si>
  <si>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</si>
  <si>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</si>
  <si>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</si>
  <si>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</si>
  <si>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</si>
  <si>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</si>
  <si>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</si>
  <si>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</si>
  <si>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</si>
  <si>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</si>
  <si>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</si>
  <si>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</si>
  <si>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</si>
  <si>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</si>
  <si>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</si>
  <si>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</si>
  <si>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</si>
  <si>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</si>
  <si>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</si>
  <si>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</si>
  <si>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</si>
  <si>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</si>
  <si>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</si>
  <si>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</si>
  <si>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</si>
  <si>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</si>
  <si>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</si>
  <si>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</si>
  <si>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</si>
  <si>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</si>
  <si>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</si>
  <si>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</si>
  <si>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</si>
  <si>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</si>
  <si>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</si>
  <si>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</si>
  <si>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</si>
  <si>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</si>
  <si>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</si>
  <si>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</si>
  <si>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</si>
  <si>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</si>
  <si>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</si>
  <si>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</si>
  <si>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</si>
  <si>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</si>
  <si>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</si>
  <si>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</si>
  <si>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</si>
  <si>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</si>
  <si>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</si>
  <si>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</si>
  <si>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</si>
  <si>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</si>
  <si>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</si>
  <si>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</si>
  <si>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</si>
  <si>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</si>
  <si>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</si>
  <si>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</si>
  <si>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</si>
  <si>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</si>
  <si>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</si>
  <si>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</si>
  <si>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</si>
  <si>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</si>
  <si>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</si>
  <si>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</si>
  <si>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</si>
  <si>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</si>
  <si>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</si>
  <si>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</si>
  <si>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</si>
  <si>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</si>
  <si>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</si>
  <si>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</si>
  <si>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</si>
  <si>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</si>
  <si>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</si>
  <si>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</si>
  <si>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</si>
  <si>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</si>
  <si>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</si>
  <si>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</si>
  <si>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</si>
  <si>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</si>
  <si>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</si>
  <si>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</si>
  <si>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</si>
  <si>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</si>
  <si>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</si>
  <si>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</si>
  <si>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</si>
  <si>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</si>
  <si>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</si>
  <si>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</si>
  <si>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</si>
  <si>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</si>
  <si>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</si>
  <si>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</si>
  <si>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</si>
  <si>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</si>
  <si>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</si>
  <si>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</si>
  <si>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</si>
  <si>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</si>
  <si>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</si>
  <si>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</si>
  <si>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</si>
  <si>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</si>
  <si>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</si>
  <si>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</si>
  <si>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</si>
  <si>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</si>
  <si>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</si>
  <si>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</si>
  <si>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</si>
  <si>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</si>
  <si>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</si>
  <si>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</si>
  <si>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</si>
  <si>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</si>
  <si>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</si>
  <si>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</si>
  <si>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</si>
  <si>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</si>
  <si>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</si>
  <si>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</si>
  <si>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</si>
  <si>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</si>
  <si>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</si>
  <si>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</si>
  <si>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</si>
  <si>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</si>
  <si>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</si>
  <si>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</si>
  <si>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</si>
  <si>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</si>
  <si>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</si>
  <si>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</si>
  <si>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</si>
  <si>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</si>
  <si>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</si>
  <si>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</si>
  <si>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</si>
  <si>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</si>
  <si>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</si>
  <si>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</si>
  <si>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</si>
  <si>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</si>
  <si>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</si>
  <si>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</si>
  <si>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</si>
  <si>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</si>
  <si>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</si>
  <si>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</si>
  <si>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</si>
  <si>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</si>
  <si>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</si>
  <si>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</si>
  <si>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</si>
  <si>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</si>
  <si>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</si>
  <si>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</si>
  <si>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</si>
  <si>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</si>
  <si>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</si>
  <si>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</si>
  <si>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</si>
  <si>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</si>
  <si>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</si>
  <si>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</si>
  <si>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</si>
  <si>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</si>
  <si>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</si>
  <si>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</si>
  <si>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</si>
  <si>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</si>
  <si>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</si>
  <si>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</si>
  <si>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</si>
  <si>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</si>
  <si>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</si>
  <si>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</si>
  <si>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</si>
  <si>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</si>
  <si>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</si>
  <si>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</si>
  <si>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</si>
  <si>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</si>
  <si>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</si>
  <si>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</si>
  <si>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</si>
  <si>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</si>
  <si>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</si>
  <si>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</si>
  <si>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</si>
  <si>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</si>
  <si>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</si>
  <si>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</si>
  <si>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</si>
  <si>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</si>
  <si>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</si>
  <si>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</si>
  <si>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</si>
  <si>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</si>
  <si>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</si>
  <si>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</si>
  <si>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</si>
  <si>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</si>
  <si>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</si>
  <si>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</si>
  <si>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</si>
  <si>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</si>
  <si>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</si>
  <si>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</si>
  <si>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</si>
  <si>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</si>
  <si>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</si>
  <si>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</si>
  <si>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</si>
  <si>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</si>
  <si>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</si>
  <si>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</si>
  <si>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</si>
  <si>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</si>
  <si>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</si>
  <si>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</si>
  <si>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</si>
  <si>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</si>
  <si>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</si>
  <si>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</si>
  <si>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</si>
  <si>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</si>
  <si>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</si>
  <si>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</si>
  <si>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</si>
  <si>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</si>
  <si>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</si>
  <si>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</si>
  <si>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</si>
  <si>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</si>
  <si>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</si>
  <si>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</si>
  <si>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</si>
  <si>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</si>
  <si>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</si>
  <si>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</si>
  <si>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</si>
  <si>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</si>
  <si>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</si>
  <si>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</si>
  <si>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</si>
  <si>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</si>
  <si>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</si>
  <si>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</si>
  <si>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</si>
  <si>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</si>
  <si>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</si>
  <si>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</si>
  <si>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</si>
  <si>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</si>
  <si>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</si>
  <si>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</si>
  <si>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</si>
  <si>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</si>
  <si>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</si>
  <si>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</si>
  <si>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</si>
  <si>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</si>
  <si>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</si>
  <si>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</si>
  <si>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</si>
  <si>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</si>
  <si>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</si>
  <si>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</si>
  <si>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</si>
  <si>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</si>
  <si>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</si>
  <si>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</si>
  <si>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</si>
  <si>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</si>
  <si>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</si>
  <si>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</si>
  <si>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</si>
  <si>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</si>
  <si>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</si>
  <si>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</si>
  <si>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</si>
  <si>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</si>
  <si>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</si>
  <si>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</si>
  <si>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</si>
  <si>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</si>
  <si>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</si>
  <si>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</si>
  <si>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</si>
  <si>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</si>
  <si>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</si>
  <si>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</si>
  <si>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</si>
  <si>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</si>
  <si>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</si>
  <si>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</si>
  <si>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</si>
  <si>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</si>
  <si>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</si>
  <si>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</si>
  <si>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</si>
  <si>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</si>
  <si>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</si>
  <si>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</si>
  <si>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</si>
  <si>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</si>
  <si>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</si>
  <si>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</si>
  <si>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</si>
  <si>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</si>
  <si>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</si>
  <si>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</si>
  <si>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</si>
  <si>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</si>
  <si>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</si>
  <si>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</si>
  <si>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</si>
  <si>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</si>
  <si>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</si>
  <si>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</si>
  <si>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</si>
  <si>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</si>
  <si>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</si>
  <si>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</si>
  <si>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</si>
  <si>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</si>
  <si>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</si>
  <si>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</si>
  <si>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</si>
  <si>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</si>
  <si>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</si>
  <si>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</si>
  <si>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</si>
  <si>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</si>
  <si>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</si>
  <si>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</si>
  <si>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</si>
  <si>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</si>
  <si>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</si>
  <si>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</si>
  <si>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</si>
  <si>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</si>
  <si>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</si>
  <si>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</si>
  <si>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</si>
  <si>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</si>
  <si>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</si>
  <si>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</si>
  <si>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</si>
  <si>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</si>
  <si>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</si>
  <si>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</si>
  <si>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</si>
  <si>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</si>
  <si>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</si>
  <si>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</si>
  <si>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</si>
  <si>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</si>
  <si>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</si>
  <si>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</si>
  <si>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</si>
  <si>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</si>
  <si>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</si>
  <si>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</si>
  <si>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</si>
  <si>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</si>
  <si>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</si>
  <si>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</si>
  <si>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</si>
  <si>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</si>
  <si>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</si>
  <si>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</si>
  <si>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</si>
  <si>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</si>
  <si>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</si>
  <si>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</si>
  <si>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</si>
  <si>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</si>
  <si>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</si>
  <si>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</si>
  <si>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</si>
  <si>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</si>
  <si>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</si>
  <si>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</si>
  <si>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</si>
  <si>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</si>
  <si>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</si>
  <si>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</si>
  <si>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</si>
  <si>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</si>
  <si>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</si>
  <si>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</si>
  <si>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</si>
  <si>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</si>
  <si>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</si>
  <si>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</si>
  <si>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</si>
  <si>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</si>
  <si>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</si>
  <si>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</si>
  <si>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</si>
  <si>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</si>
  <si>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</si>
  <si>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</si>
  <si>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</si>
  <si>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</si>
  <si>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</si>
  <si>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</si>
  <si>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</si>
  <si>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</si>
  <si>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</si>
  <si>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</si>
  <si>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</si>
  <si>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</si>
  <si>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</si>
  <si>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</si>
  <si>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</si>
  <si>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</si>
  <si>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</si>
  <si>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</si>
  <si>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</si>
  <si>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</si>
  <si>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</si>
  <si>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</si>
  <si>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</si>
  <si>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</si>
  <si>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</si>
  <si>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</si>
  <si>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</si>
  <si>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</si>
  <si>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</si>
  <si>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</si>
  <si>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</si>
  <si>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</si>
  <si>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</si>
  <si>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</si>
  <si>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</si>
  <si>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</si>
  <si>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</si>
  <si>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</si>
  <si>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</si>
  <si>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</si>
  <si>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</si>
  <si>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</si>
  <si>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</si>
  <si>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</si>
  <si>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</si>
  <si>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</si>
  <si>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</si>
  <si>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</si>
  <si>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</si>
  <si>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</si>
  <si>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</si>
  <si>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</si>
  <si>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</si>
  <si>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</si>
  <si>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</si>
  <si>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</si>
  <si>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</si>
  <si>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</si>
  <si>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</si>
  <si>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</si>
  <si>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</si>
  <si>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</si>
  <si>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</si>
  <si>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</si>
  <si>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</si>
  <si>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</si>
  <si>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</si>
  <si>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</si>
  <si>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</si>
  <si>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</si>
  <si>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</si>
  <si>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</si>
  <si>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</si>
  <si>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</si>
  <si>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</si>
  <si>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</si>
  <si>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</si>
  <si>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</si>
  <si>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</si>
  <si>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</si>
  <si>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</si>
  <si>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</si>
  <si>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</si>
  <si>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</si>
  <si>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</si>
  <si>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</si>
  <si>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</si>
  <si>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</si>
  <si>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</si>
  <si>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</si>
  <si>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</si>
  <si>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</si>
  <si>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</si>
  <si>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</si>
  <si>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</si>
  <si>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</si>
  <si>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</si>
  <si>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</si>
  <si>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</si>
  <si>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</si>
  <si>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</si>
  <si>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</si>
  <si>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</si>
  <si>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</si>
  <si>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</si>
  <si>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</si>
  <si>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</si>
  <si>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</si>
  <si>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</si>
  <si>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</si>
  <si>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</si>
  <si>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</si>
  <si>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</si>
  <si>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</si>
  <si>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</si>
  <si>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</si>
  <si>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</si>
  <si>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</si>
  <si>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</si>
  <si>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</si>
  <si>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</si>
  <si>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</si>
  <si>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</si>
  <si>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</si>
  <si>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</si>
  <si>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</si>
  <si>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</si>
  <si>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</si>
  <si>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</si>
  <si>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</si>
  <si>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</si>
  <si>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</si>
  <si>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</si>
  <si>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</si>
  <si>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</si>
  <si>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</si>
  <si>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</si>
  <si>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</si>
  <si>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</si>
  <si>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</si>
  <si>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</si>
  <si>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</si>
  <si>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</si>
  <si>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</si>
  <si>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</si>
  <si>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</si>
  <si>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</si>
  <si>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</si>
  <si>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</si>
  <si>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</si>
  <si>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</si>
  <si>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</si>
  <si>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</si>
  <si>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</si>
  <si>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</si>
  <si>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</si>
  <si>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</si>
  <si>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</si>
  <si>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</si>
  <si>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</si>
  <si>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</si>
  <si>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</si>
  <si>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</si>
  <si>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</si>
  <si>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</si>
  <si>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</si>
  <si>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</si>
  <si>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</si>
  <si>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</si>
  <si>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</si>
  <si>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</si>
  <si>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</si>
  <si>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</si>
  <si>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</si>
  <si>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</si>
  <si>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</si>
  <si>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</si>
  <si>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</si>
  <si>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</si>
  <si>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</si>
  <si>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</si>
  <si>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</si>
  <si>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</si>
  <si>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</si>
  <si>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</si>
  <si>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</si>
  <si>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</si>
  <si>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</si>
  <si>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</si>
  <si>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</si>
  <si>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</si>
  <si>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</si>
  <si>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</si>
  <si>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</si>
  <si>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</si>
  <si>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</si>
  <si>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</si>
  <si>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</si>
  <si>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</si>
  <si>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</si>
  <si>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</si>
  <si>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</si>
  <si>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</si>
  <si>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</si>
  <si>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</si>
  <si>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</si>
  <si>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</si>
  <si>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</si>
  <si>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</si>
  <si>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</si>
  <si>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</si>
  <si>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</si>
  <si>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</si>
  <si>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</si>
  <si>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</si>
  <si>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</si>
  <si>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</si>
  <si>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</si>
  <si>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</si>
  <si>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</si>
  <si>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</si>
  <si>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</si>
  <si>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</si>
  <si>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</si>
  <si>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</si>
  <si>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</si>
  <si>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</si>
  <si>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</si>
  <si>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</si>
  <si>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</si>
  <si>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</si>
  <si>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</si>
  <si>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</si>
  <si>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</si>
  <si>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</si>
  <si>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</si>
  <si>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</si>
  <si>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</si>
  <si>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</si>
  <si>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</si>
  <si>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</si>
  <si>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</si>
  <si>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</si>
  <si>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</si>
  <si>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</si>
  <si>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</si>
  <si>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</si>
  <si>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</si>
  <si>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</si>
  <si>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</si>
  <si>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</si>
  <si>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</si>
  <si>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</si>
  <si>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</si>
  <si>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</si>
  <si>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</si>
  <si>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</si>
  <si>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</si>
  <si>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</si>
  <si>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</si>
  <si>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</si>
  <si>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</si>
  <si>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</si>
  <si>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</si>
  <si>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</si>
  <si>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</si>
  <si>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</si>
  <si>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</si>
  <si>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</si>
  <si>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</si>
  <si>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</si>
  <si>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</si>
  <si>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</si>
  <si>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</si>
  <si>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</si>
  <si>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</si>
  <si>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</si>
  <si>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</si>
  <si>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</si>
  <si>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</si>
  <si>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</si>
  <si>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</si>
  <si>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</si>
  <si>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</si>
  <si>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</si>
  <si>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</si>
  <si>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</si>
  <si>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</si>
  <si>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</si>
  <si>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</si>
  <si>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</si>
  <si>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</si>
  <si>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</si>
  <si>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</si>
  <si>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</si>
  <si>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</si>
  <si>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</si>
  <si>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</si>
  <si>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</si>
  <si>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</si>
  <si>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</si>
  <si>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</si>
  <si>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</si>
  <si>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</si>
  <si>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</si>
  <si>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</si>
  <si>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</si>
  <si>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</si>
  <si>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</si>
  <si>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</si>
  <si>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</si>
  <si>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</si>
  <si>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</si>
  <si>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</si>
  <si>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</si>
  <si>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</si>
  <si>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</si>
  <si>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</si>
  <si>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</si>
  <si>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</si>
  <si>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</si>
  <si>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</si>
  <si>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</si>
  <si>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</si>
  <si>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</si>
  <si>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</si>
  <si>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</si>
  <si>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</si>
  <si>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</si>
  <si>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</si>
  <si>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</si>
  <si>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</si>
  <si>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</si>
  <si>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</si>
  <si>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</si>
  <si>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</si>
  <si>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</si>
  <si>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</si>
  <si>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</si>
  <si>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</si>
  <si>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</si>
  <si>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</si>
  <si>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</si>
  <si>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</si>
  <si>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</si>
  <si>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</si>
  <si>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</si>
  <si>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</si>
  <si>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</si>
  <si>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</si>
  <si>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</si>
  <si>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</si>
  <si>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</si>
  <si>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</si>
  <si>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</si>
  <si>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</si>
  <si>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</si>
  <si>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</si>
  <si>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</si>
  <si>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</si>
  <si>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</si>
  <si>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</si>
  <si>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</si>
  <si>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</si>
  <si>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</si>
  <si>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</si>
  <si>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</si>
  <si>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</si>
  <si>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</si>
  <si>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</si>
  <si>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</si>
  <si>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</si>
  <si>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</si>
  <si>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</si>
  <si>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</si>
  <si>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</si>
  <si>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</si>
  <si>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</si>
  <si>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</si>
  <si>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</si>
  <si>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</si>
  <si>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</si>
  <si>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</si>
  <si>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</si>
  <si>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</si>
  <si>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</si>
  <si>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</si>
  <si>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</si>
  <si>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</si>
  <si>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</si>
  <si>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</si>
  <si>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</si>
  <si>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</si>
  <si>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</si>
  <si>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</si>
  <si>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</si>
  <si>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</si>
  <si>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</si>
  <si>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</si>
  <si>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</si>
  <si>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</si>
  <si>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</si>
  <si>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</si>
  <si>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</si>
  <si>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</si>
  <si>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</si>
  <si>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</si>
  <si>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</si>
  <si>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</si>
  <si>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</si>
  <si>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</si>
  <si>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</si>
  <si>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</si>
  <si>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</si>
  <si>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</si>
  <si>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</si>
  <si>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</si>
  <si>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</si>
  <si>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</si>
  <si>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</si>
  <si>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</si>
  <si>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</si>
  <si>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</si>
  <si>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</si>
  <si>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</si>
  <si>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</si>
  <si>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</si>
  <si>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</si>
  <si>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</si>
  <si>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</si>
  <si>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</si>
  <si>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</si>
  <si>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</si>
  <si>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</si>
  <si>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</si>
  <si>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</si>
  <si>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</si>
  <si>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</si>
  <si>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</si>
  <si>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</si>
  <si>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</si>
  <si>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</si>
  <si>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</si>
  <si>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</si>
  <si>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</si>
  <si>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</si>
  <si>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</si>
  <si>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</si>
  <si>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</si>
  <si>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</si>
  <si>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</si>
  <si>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</si>
  <si>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</si>
  <si>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</si>
  <si>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</si>
  <si>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</si>
  <si>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</si>
  <si>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</si>
  <si>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</si>
  <si>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</si>
  <si>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</si>
  <si>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</si>
  <si>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</si>
  <si>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</si>
  <si>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</si>
  <si>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</si>
  <si>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</si>
  <si>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</si>
  <si>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</si>
  <si>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</si>
  <si>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</si>
  <si>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</si>
  <si>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</si>
  <si>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</si>
  <si>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</si>
  <si>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</si>
  <si>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</si>
  <si>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</si>
  <si>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</si>
  <si>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</si>
  <si>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</si>
  <si>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</si>
  <si>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</si>
  <si>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</si>
  <si>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</si>
  <si>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</si>
  <si>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</si>
  <si>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</si>
  <si>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</si>
  <si>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</si>
  <si>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</si>
  <si>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</si>
  <si>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</si>
  <si>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</si>
  <si>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</si>
  <si>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</si>
  <si>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</si>
  <si>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</si>
  <si>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</si>
  <si>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</si>
  <si>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</si>
  <si>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</si>
  <si>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</si>
  <si>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</si>
  <si>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</si>
  <si>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</si>
  <si>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</si>
  <si>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</si>
  <si>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</si>
  <si>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</si>
  <si>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</si>
  <si>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</si>
  <si>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</si>
  <si>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</si>
  <si>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</si>
  <si>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</si>
  <si>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</si>
  <si>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</si>
  <si>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</si>
  <si>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</si>
  <si>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</si>
  <si>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</si>
  <si>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</si>
  <si>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</si>
  <si>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</si>
  <si>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</si>
  <si>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</si>
  <si>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</si>
  <si>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</si>
  <si>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</si>
  <si>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</si>
  <si>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</si>
  <si>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</si>
  <si>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</si>
  <si>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</si>
  <si>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</si>
  <si>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</si>
  <si>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</si>
  <si>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</si>
  <si>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</si>
  <si>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</si>
  <si>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</si>
  <si>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</si>
  <si>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</si>
  <si>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</si>
  <si>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</si>
  <si>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</si>
  <si>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</si>
  <si>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</si>
  <si>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</si>
  <si>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</si>
  <si>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</si>
  <si>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</si>
  <si>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</si>
  <si>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</si>
  <si>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</si>
  <si>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</si>
  <si>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</si>
  <si>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</si>
  <si>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</si>
  <si>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</si>
  <si>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</si>
  <si>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</si>
  <si>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</si>
  <si>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</si>
  <si>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</si>
  <si>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</si>
  <si>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</si>
  <si>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</si>
  <si>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</si>
  <si>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</si>
  <si>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</si>
  <si>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</si>
  <si>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</si>
  <si>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</si>
  <si>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</si>
  <si>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</si>
  <si>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</si>
  <si>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</si>
  <si>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</si>
  <si>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</si>
  <si>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</si>
  <si>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</si>
  <si>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</si>
  <si>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</si>
  <si>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</si>
  <si>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</si>
  <si>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</si>
  <si>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</si>
  <si>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</si>
  <si>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</si>
  <si>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</si>
  <si>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</si>
  <si>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</si>
  <si>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</si>
  <si>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</si>
  <si>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</si>
  <si>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</si>
  <si>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</si>
  <si>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</si>
  <si>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</si>
  <si>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</si>
  <si>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</si>
  <si>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</si>
  <si>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</si>
  <si>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</si>
  <si>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</si>
  <si>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</si>
  <si>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</si>
  <si>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</si>
  <si>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</si>
  <si>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</si>
  <si>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</si>
  <si>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</si>
  <si>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</si>
  <si>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</si>
  <si>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</si>
  <si>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</si>
  <si>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</si>
  <si>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</si>
  <si>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</si>
  <si>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</si>
  <si>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</si>
  <si>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</si>
  <si>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</si>
  <si>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</si>
  <si>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</si>
  <si>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</si>
  <si>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</si>
  <si>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</si>
  <si>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</si>
  <si>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</si>
  <si>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</si>
  <si>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</si>
  <si>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</si>
  <si>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</si>
  <si>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</si>
  <si>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</si>
  <si>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</si>
  <si>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</si>
  <si>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</si>
  <si>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</si>
  <si>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</si>
  <si>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</si>
  <si>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</si>
  <si>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</si>
  <si>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</si>
  <si>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</si>
  <si>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</si>
  <si>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</si>
  <si>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</si>
  <si>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</si>
  <si>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</si>
  <si>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</si>
  <si>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</si>
  <si>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</si>
  <si>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</si>
  <si>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</si>
  <si>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</si>
  <si>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</si>
  <si>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</si>
  <si>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</si>
  <si>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</si>
  <si>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</si>
  <si>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</si>
  <si>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</si>
  <si>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</si>
  <si>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</si>
  <si>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</si>
  <si>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</si>
  <si>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</si>
  <si>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</si>
  <si>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</si>
  <si>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</si>
  <si>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</si>
  <si>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</si>
  <si>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</si>
  <si>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</si>
  <si>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</si>
  <si>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</si>
  <si>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</si>
  <si>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</si>
  <si>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</si>
  <si>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</si>
  <si>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</si>
  <si>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</si>
  <si>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</si>
  <si>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</si>
  <si>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</si>
  <si>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</si>
  <si>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</si>
  <si>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</si>
  <si>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</si>
  <si>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</si>
  <si>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</si>
  <si>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</si>
  <si>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</si>
  <si>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</si>
  <si>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</si>
  <si>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</si>
  <si>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</si>
  <si>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</si>
  <si>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</si>
  <si>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</si>
  <si>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</si>
  <si>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</si>
  <si>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</si>
  <si>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</si>
  <si>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</si>
  <si>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</si>
  <si>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</si>
  <si>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</si>
  <si>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</si>
  <si>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</si>
  <si>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</si>
  <si>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</si>
  <si>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</si>
  <si>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</si>
  <si>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</si>
  <si>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</si>
  <si>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</si>
  <si>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</si>
  <si>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</si>
  <si>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</si>
  <si>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</si>
  <si>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</si>
  <si>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</si>
  <si>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</si>
  <si>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</si>
  <si>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</si>
  <si>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</si>
  <si>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</si>
  <si>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</si>
  <si>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</si>
  <si>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</si>
  <si>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</si>
  <si>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</si>
  <si>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</si>
  <si>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</si>
  <si>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</si>
  <si>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</si>
  <si>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</si>
  <si>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</si>
  <si>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</si>
  <si>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</si>
  <si>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</si>
  <si>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</si>
  <si>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</si>
  <si>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</si>
  <si>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</si>
  <si>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</si>
  <si>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</si>
  <si>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</si>
  <si>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</si>
  <si>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</si>
  <si>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</si>
  <si>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</si>
  <si>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</si>
  <si>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</si>
  <si>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</si>
  <si>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</si>
  <si>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</si>
  <si>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</si>
  <si>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</si>
  <si>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</si>
  <si>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</si>
  <si>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</si>
  <si>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</si>
  <si>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</si>
  <si>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</si>
  <si>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</si>
  <si>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</si>
  <si>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</si>
  <si>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</si>
  <si>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</si>
  <si>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</si>
  <si>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</si>
  <si>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</si>
  <si>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</si>
  <si>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</si>
  <si>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</si>
  <si>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</si>
  <si>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</si>
  <si>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</si>
  <si>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</si>
  <si>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</si>
  <si>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</si>
  <si>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</si>
  <si>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</si>
  <si>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</si>
  <si>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</si>
  <si>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</si>
  <si>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</si>
  <si>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</si>
  <si>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</si>
  <si>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</si>
  <si>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</si>
  <si>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</si>
  <si>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</si>
  <si>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</si>
  <si>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</si>
  <si>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</si>
  <si>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</si>
  <si>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</si>
  <si>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</si>
  <si>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</si>
  <si>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</si>
  <si>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</si>
  <si>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</si>
  <si>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</si>
  <si>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</si>
  <si>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</si>
  <si>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</si>
  <si>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</si>
  <si>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</si>
  <si>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</si>
  <si>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</si>
  <si>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</si>
  <si>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</si>
  <si>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</si>
  <si>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</si>
  <si>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</si>
  <si>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</si>
  <si>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</si>
  <si>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</si>
  <si>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</si>
  <si>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</si>
  <si>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</si>
  <si>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</si>
  <si>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</si>
  <si>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</si>
  <si>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</si>
  <si>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</si>
  <si>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</si>
  <si>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</si>
  <si>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</si>
  <si>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</si>
  <si>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</si>
  <si>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</si>
  <si>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</si>
  <si>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</si>
  <si>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</si>
  <si>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</si>
  <si>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</si>
  <si>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</si>
  <si>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</si>
  <si>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</si>
  <si>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</si>
  <si>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</si>
  <si>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</si>
  <si>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</si>
  <si>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</si>
  <si>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</si>
  <si>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</si>
  <si>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</si>
  <si>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</si>
  <si>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</si>
  <si>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</si>
  <si>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</si>
  <si>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</si>
  <si>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</si>
  <si>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</si>
  <si>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</si>
  <si>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</si>
  <si>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</si>
  <si>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</si>
  <si>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</si>
  <si>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</si>
  <si>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</si>
  <si>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</si>
  <si>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</si>
  <si>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</si>
  <si>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</si>
  <si>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</si>
  <si>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</si>
  <si>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</si>
  <si>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</si>
  <si>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</si>
  <si>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</si>
  <si>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</si>
  <si>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</si>
  <si>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</si>
  <si>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</si>
  <si>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</si>
  <si>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</si>
  <si>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</si>
  <si>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</si>
  <si>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</si>
  <si>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</si>
  <si>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</si>
  <si>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</si>
  <si>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</si>
  <si>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</si>
  <si>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</si>
  <si>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</si>
  <si>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</si>
  <si>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</si>
  <si>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</si>
  <si>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</si>
  <si>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</si>
  <si>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</si>
  <si>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</si>
  <si>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</si>
  <si>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</si>
  <si>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</si>
  <si>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</si>
  <si>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</si>
  <si>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</si>
  <si>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</si>
  <si>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</si>
  <si>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</si>
  <si>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</si>
  <si>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</si>
  <si>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</si>
  <si>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</si>
  <si>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</si>
  <si>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</si>
  <si>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</si>
  <si>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</si>
  <si>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</si>
  <si>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</si>
  <si>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</si>
  <si>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</si>
  <si>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</si>
  <si>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</si>
  <si>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</si>
  <si>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</si>
  <si>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</si>
  <si>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</si>
  <si>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</si>
  <si>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</si>
  <si>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</si>
  <si>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</si>
  <si>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</si>
  <si>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</si>
  <si>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</si>
  <si>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</si>
  <si>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</si>
  <si>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</si>
  <si>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</si>
  <si>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</si>
  <si>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</si>
  <si>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</si>
  <si>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</si>
  <si>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</si>
  <si>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</si>
  <si>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</si>
  <si>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</si>
  <si>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</si>
  <si>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</si>
  <si>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</si>
  <si>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</si>
  <si>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</si>
  <si>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</si>
  <si>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</si>
  <si>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</si>
  <si>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</si>
  <si>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</si>
  <si>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</si>
  <si>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</si>
  <si>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</si>
  <si>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</si>
  <si>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</si>
  <si>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</si>
  <si>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</si>
  <si>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</si>
  <si>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</si>
  <si>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</si>
  <si>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</si>
  <si>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</si>
  <si>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</si>
  <si>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</si>
  <si>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</si>
  <si>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</si>
  <si>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</si>
  <si>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</si>
  <si>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</si>
  <si>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</si>
  <si>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</si>
  <si>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</si>
  <si>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</si>
  <si>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</si>
  <si>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</si>
  <si>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</si>
  <si>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</si>
  <si>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</si>
  <si>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</si>
  <si>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</si>
  <si>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</si>
  <si>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</si>
  <si>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</si>
  <si>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</si>
  <si>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</si>
  <si>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</si>
  <si>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</si>
  <si>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</si>
  <si>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</si>
  <si>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</si>
  <si>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</si>
  <si>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</si>
  <si>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</si>
  <si>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</si>
  <si>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</si>
  <si>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</si>
  <si>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</si>
  <si>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</si>
  <si>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</si>
  <si>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</si>
  <si>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</si>
  <si>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</si>
  <si>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</si>
  <si>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</si>
  <si>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</si>
  <si>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</si>
  <si>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</si>
  <si>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</si>
  <si>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</si>
  <si>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</si>
  <si>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</si>
  <si>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</si>
  <si>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</si>
  <si>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</si>
  <si>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</si>
  <si>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</si>
  <si>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</si>
  <si>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</si>
  <si>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</si>
  <si>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</si>
  <si>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</si>
  <si>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</si>
  <si>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</si>
  <si>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</si>
  <si>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</si>
  <si>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</si>
  <si>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</si>
  <si>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</si>
  <si>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</si>
  <si>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</si>
  <si>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</si>
  <si>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</si>
  <si>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</si>
  <si>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</si>
  <si>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</si>
  <si>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</si>
  <si>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</si>
  <si>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</si>
  <si>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</si>
  <si>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</si>
  <si>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</si>
  <si>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</si>
  <si>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</si>
  <si>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</si>
  <si>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</si>
  <si>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</si>
  <si>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</si>
  <si>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</si>
  <si>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</si>
  <si>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</si>
  <si>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</si>
  <si>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</si>
  <si>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</si>
  <si>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</si>
  <si>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</si>
  <si>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</si>
  <si>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</si>
  <si>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</si>
  <si>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</si>
  <si>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</si>
  <si>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</si>
  <si>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</si>
  <si>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</si>
  <si>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</si>
  <si>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</si>
  <si>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</si>
  <si>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</si>
  <si>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</si>
  <si>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</si>
  <si>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</si>
  <si>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</si>
  <si>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</si>
  <si>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</si>
  <si>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</si>
  <si>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</si>
  <si>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</si>
  <si>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</si>
  <si>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</si>
  <si>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</si>
  <si>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</si>
  <si>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</si>
  <si>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</si>
  <si>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</si>
  <si>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</si>
  <si>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</si>
  <si>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</si>
  <si>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</si>
  <si>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</si>
  <si>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</si>
  <si>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</si>
  <si>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</si>
  <si>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</si>
  <si>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</si>
  <si>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</si>
  <si>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</si>
  <si>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</si>
  <si>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</si>
  <si>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</si>
  <si>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</si>
  <si>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</si>
  <si>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</si>
  <si>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</si>
  <si>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</si>
  <si>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</si>
  <si>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</si>
  <si>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</si>
  <si>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</si>
  <si>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</si>
  <si>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</si>
  <si>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</si>
  <si>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</si>
  <si>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</si>
  <si>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</si>
  <si>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</si>
  <si>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</si>
  <si>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</si>
  <si>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</si>
  <si>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</si>
  <si>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</si>
  <si>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</si>
  <si>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</si>
  <si>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</si>
  <si>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</si>
  <si>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</si>
  <si>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</si>
  <si>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</si>
  <si>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</si>
  <si>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</si>
  <si>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</si>
  <si>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</si>
  <si>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</si>
  <si>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</si>
  <si>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</si>
  <si>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</si>
  <si>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</si>
  <si>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</si>
  <si>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</si>
  <si>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</si>
  <si>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</si>
  <si>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</si>
  <si>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</si>
  <si>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</si>
  <si>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</si>
  <si>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</si>
  <si>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</si>
  <si>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</si>
  <si>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</si>
  <si>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</si>
  <si>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</si>
  <si>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</si>
  <si>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</si>
  <si>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</si>
  <si>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</si>
  <si>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</si>
  <si>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</si>
  <si>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</si>
  <si>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</si>
  <si>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</si>
  <si>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</si>
  <si>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</si>
  <si>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</si>
  <si>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</si>
  <si>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</si>
  <si>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</si>
  <si>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</si>
  <si>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</si>
  <si>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</si>
  <si>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</si>
  <si>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</si>
  <si>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</si>
  <si>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</si>
  <si>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</si>
  <si>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</si>
  <si>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</si>
  <si>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</si>
  <si>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</si>
  <si>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</si>
  <si>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</si>
  <si>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</si>
  <si>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</si>
  <si>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</si>
  <si>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</si>
  <si>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</si>
  <si>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</si>
  <si>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</si>
  <si>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</si>
  <si>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</si>
  <si>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</si>
  <si>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</si>
  <si>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</si>
  <si>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</si>
  <si>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</si>
  <si>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</si>
  <si>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</si>
  <si>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</si>
  <si>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</si>
  <si>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</si>
  <si>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</si>
  <si>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</si>
  <si>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</si>
  <si>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</si>
  <si>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</si>
  <si>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</si>
  <si>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</si>
  <si>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</si>
  <si>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</si>
  <si>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</si>
  <si>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</si>
  <si>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</si>
  <si>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</si>
  <si>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</si>
  <si>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</si>
  <si>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</si>
  <si>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</si>
  <si>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</si>
  <si>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</si>
  <si>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</si>
  <si>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</si>
  <si>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</si>
  <si>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</si>
  <si>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</si>
  <si>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</si>
  <si>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</si>
  <si>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</si>
  <si>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</si>
  <si>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</si>
  <si>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</si>
  <si>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</si>
  <si>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</si>
  <si>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</si>
  <si>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</si>
  <si>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</si>
  <si>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</si>
  <si>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</si>
  <si>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</si>
  <si>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</si>
  <si>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</si>
  <si>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</si>
  <si>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</si>
  <si>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</si>
  <si>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</si>
  <si>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</si>
  <si>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</si>
  <si>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</si>
  <si>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</si>
  <si>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</si>
  <si>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</si>
  <si>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</si>
  <si>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</si>
  <si>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</si>
  <si>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</si>
  <si>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</si>
  <si>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</si>
  <si>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</si>
  <si>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</si>
  <si>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</si>
  <si>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</si>
  <si>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</si>
  <si>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</si>
  <si>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</si>
  <si>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</si>
  <si>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</si>
  <si>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</si>
  <si>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</si>
  <si>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</si>
  <si>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</si>
  <si>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</si>
  <si>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</si>
  <si>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</si>
  <si>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</si>
  <si>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</si>
  <si>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</si>
  <si>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</si>
  <si>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</si>
  <si>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</si>
  <si>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</si>
  <si>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</si>
  <si>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</si>
  <si>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</si>
  <si>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</si>
  <si>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</si>
  <si>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</si>
  <si>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</si>
  <si>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</si>
  <si>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</si>
  <si>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</si>
  <si>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</si>
  <si>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</si>
  <si>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</si>
  <si>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</si>
  <si>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</si>
  <si>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</si>
  <si>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</si>
  <si>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</si>
  <si>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</si>
  <si>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</si>
  <si>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</si>
  <si>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</si>
  <si>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</si>
  <si>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</si>
  <si>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</si>
  <si>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</si>
  <si>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</si>
  <si>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</si>
  <si>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</si>
  <si>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</si>
  <si>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</si>
  <si>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</si>
  <si>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</si>
  <si>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</si>
  <si>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</si>
  <si>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</si>
  <si>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</si>
  <si>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</si>
  <si>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</si>
  <si>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</si>
  <si>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</si>
  <si>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</si>
  <si>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</si>
  <si>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</si>
  <si>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</si>
  <si>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</si>
  <si>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</si>
  <si>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</si>
  <si>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</si>
  <si>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</si>
  <si>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</si>
  <si>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</si>
  <si>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</si>
  <si>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</si>
  <si>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</si>
  <si>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</si>
  <si>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</si>
  <si>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</si>
  <si>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</si>
  <si>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</si>
  <si>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</si>
  <si>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</si>
  <si>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</si>
  <si>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</si>
  <si>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</si>
  <si>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</si>
  <si>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</si>
  <si>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</si>
  <si>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</si>
  <si>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</si>
  <si>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</si>
  <si>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</si>
  <si>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</si>
  <si>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</si>
  <si>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</si>
  <si>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</si>
  <si>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</si>
  <si>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</si>
  <si>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</si>
  <si>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</si>
  <si>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</si>
  <si>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</si>
  <si>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</si>
  <si>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</si>
  <si>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</si>
  <si>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</si>
  <si>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</si>
  <si>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</si>
  <si>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</si>
  <si>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</si>
  <si>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</si>
  <si>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</si>
  <si>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</si>
  <si>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</si>
  <si>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</si>
  <si>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</si>
  <si>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</si>
  <si>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</si>
  <si>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</si>
  <si>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</si>
  <si>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</si>
  <si>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</si>
  <si>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</si>
  <si>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</si>
  <si>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</si>
  <si>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</si>
  <si>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</si>
  <si>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</si>
  <si>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</si>
  <si>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</si>
  <si>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</si>
  <si>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</si>
  <si>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</si>
  <si>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</si>
  <si>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</si>
  <si>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</si>
  <si>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</si>
  <si>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</si>
  <si>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</si>
  <si>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</si>
  <si>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</si>
  <si>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</si>
  <si>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</si>
  <si>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</si>
  <si>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</si>
  <si>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</si>
  <si>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</si>
  <si>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</si>
  <si>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</si>
  <si>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</si>
  <si>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</si>
  <si>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</si>
  <si>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</si>
  <si>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</si>
  <si>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</si>
  <si>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</si>
  <si>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</si>
  <si>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</si>
  <si>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</si>
  <si>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</si>
  <si>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</si>
  <si>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</si>
  <si>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</si>
  <si>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</si>
  <si>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</si>
  <si>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</si>
  <si>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</si>
  <si>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</si>
  <si>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</si>
  <si>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</si>
  <si>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</si>
  <si>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</si>
  <si>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</si>
  <si>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</si>
  <si>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</si>
  <si>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</si>
  <si>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</si>
  <si>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</si>
  <si>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</si>
  <si>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</si>
  <si>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</si>
  <si>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</si>
  <si>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</si>
  <si>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</si>
  <si>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</si>
  <si>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</si>
  <si>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</si>
  <si>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</si>
  <si>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</si>
  <si>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</si>
  <si>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</si>
  <si>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</si>
  <si>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</si>
  <si>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</si>
  <si>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</si>
  <si>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</si>
  <si>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</si>
  <si>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</si>
  <si>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</si>
  <si>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</si>
  <si>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</si>
  <si>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</si>
  <si>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</si>
  <si>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</si>
  <si>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</si>
  <si>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</si>
  <si>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</si>
  <si>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</si>
  <si>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</si>
  <si>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</si>
  <si>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</si>
  <si>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</si>
  <si>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</si>
  <si>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</si>
  <si>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</si>
  <si>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</si>
  <si>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</si>
  <si>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</si>
  <si>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</si>
  <si>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</si>
  <si>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</si>
  <si>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</si>
  <si>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</si>
  <si>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</si>
  <si>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</si>
  <si>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</si>
  <si>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</si>
  <si>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</si>
  <si>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</si>
  <si>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</si>
  <si>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</si>
  <si>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</si>
  <si>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</si>
  <si>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</si>
  <si>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</si>
  <si>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</si>
  <si>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</si>
  <si>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</si>
  <si>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</si>
  <si>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</si>
  <si>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</si>
  <si>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</si>
  <si>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</si>
  <si>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</si>
  <si>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</si>
  <si>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</si>
  <si>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</si>
  <si>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</si>
  <si>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</si>
  <si>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</si>
  <si>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</si>
  <si>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</si>
  <si>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</si>
  <si>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</si>
  <si>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</si>
  <si>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</si>
  <si>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</si>
  <si>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</si>
  <si>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</si>
  <si>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</si>
  <si>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</si>
  <si>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</si>
  <si>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</si>
  <si>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</si>
  <si>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</si>
  <si>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</si>
  <si>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</si>
  <si>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</si>
  <si>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</si>
  <si>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</si>
  <si>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</si>
  <si>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</si>
  <si>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</si>
  <si>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</si>
  <si>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</si>
  <si>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</si>
  <si>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</si>
  <si>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</si>
  <si>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</si>
  <si>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</si>
  <si>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</si>
  <si>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</si>
  <si>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</si>
  <si>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</si>
  <si>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</si>
  <si>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</si>
  <si>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</si>
  <si>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</si>
  <si>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</si>
  <si>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</si>
  <si>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</si>
  <si>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</si>
  <si>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</si>
  <si>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</si>
  <si>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</si>
  <si>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</si>
  <si>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</si>
  <si>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</si>
  <si>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</si>
  <si>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</si>
  <si>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</si>
  <si>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</si>
  <si>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</si>
  <si>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</si>
  <si>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</si>
  <si>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</si>
  <si>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</si>
  <si>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</si>
  <si>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</si>
  <si>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</si>
  <si>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</si>
  <si>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</si>
  <si>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</si>
  <si>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</si>
  <si>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</si>
  <si>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</si>
  <si>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</si>
  <si>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</si>
  <si>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</si>
  <si>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</si>
  <si>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</si>
  <si>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</si>
  <si>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</si>
  <si>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</si>
  <si>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</si>
  <si>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</si>
  <si>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</si>
  <si>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</si>
  <si>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</si>
  <si>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</si>
  <si>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</si>
  <si>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</si>
  <si>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</si>
  <si>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</si>
  <si>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</si>
  <si>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</si>
  <si>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</si>
  <si>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</si>
  <si>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</si>
  <si>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</si>
  <si>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</si>
  <si>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</si>
  <si>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</si>
  <si>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</si>
  <si>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</si>
  <si>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</si>
  <si>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</si>
  <si>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</si>
  <si>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</si>
  <si>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</si>
  <si>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</si>
  <si>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</si>
  <si>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</si>
  <si>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</si>
  <si>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</si>
  <si>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</si>
  <si>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</si>
  <si>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</si>
  <si>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</si>
  <si>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</si>
  <si>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</si>
  <si>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</si>
  <si>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</si>
  <si>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</si>
  <si>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</si>
  <si>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</si>
  <si>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</si>
  <si>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</si>
  <si>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</si>
  <si>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</si>
  <si>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</si>
  <si>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</si>
  <si>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</si>
  <si>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</si>
  <si>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</si>
  <si>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</si>
  <si>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</si>
  <si>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</si>
  <si>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</si>
  <si>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</si>
  <si>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</si>
  <si>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</si>
  <si>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</si>
  <si>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</si>
  <si>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</si>
  <si>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</si>
  <si>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</si>
  <si>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</si>
  <si>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</si>
  <si>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</si>
  <si>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</si>
  <si>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</si>
  <si>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</si>
  <si>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</si>
  <si>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</si>
  <si>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</si>
  <si>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</si>
  <si>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</si>
  <si>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</si>
  <si>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</si>
  <si>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</si>
  <si>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</si>
  <si>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</si>
  <si>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</si>
  <si>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</si>
  <si>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</si>
  <si>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</si>
  <si>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</si>
  <si>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</si>
  <si>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</si>
  <si>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</si>
  <si>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</si>
  <si>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</si>
  <si>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</si>
  <si>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</si>
  <si>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</si>
  <si>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</si>
  <si>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</si>
  <si>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</si>
  <si>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</si>
  <si>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</si>
  <si>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</si>
  <si>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</si>
  <si>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</si>
  <si>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</si>
  <si>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</si>
  <si>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</si>
  <si>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</si>
  <si>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</si>
  <si>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</si>
  <si>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</si>
  <si>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</si>
  <si>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</si>
  <si>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</si>
  <si>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</si>
  <si>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</si>
  <si>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</si>
  <si>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</si>
  <si>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</si>
  <si>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</si>
  <si>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</si>
  <si>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</si>
  <si>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</si>
  <si>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</si>
  <si>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</si>
  <si>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</si>
  <si>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</si>
  <si>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</si>
  <si>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</si>
  <si>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</si>
  <si>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</si>
  <si>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</si>
  <si>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</si>
  <si>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</si>
  <si>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</si>
  <si>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</si>
  <si>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</si>
  <si>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</si>
  <si>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</si>
  <si>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</si>
  <si>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</si>
  <si>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</si>
  <si>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</si>
  <si>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</si>
  <si>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</si>
  <si>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</si>
  <si>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</si>
  <si>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</si>
  <si>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</si>
  <si>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</si>
  <si>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</si>
  <si>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</si>
  <si>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</si>
  <si>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</si>
  <si>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</si>
  <si>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</si>
  <si>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</si>
  <si>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</si>
  <si>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</si>
  <si>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</si>
  <si>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</si>
  <si>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</si>
  <si>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</si>
  <si>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</si>
  <si>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</si>
  <si>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</si>
  <si>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</si>
  <si>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</si>
  <si>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</si>
  <si>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</si>
  <si>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</si>
  <si>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</si>
  <si>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</si>
  <si>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</si>
  <si>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</si>
  <si>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</si>
  <si>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</si>
  <si>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</si>
  <si>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</si>
  <si>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</si>
  <si>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</si>
  <si>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</si>
  <si>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</si>
  <si>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</si>
  <si>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</si>
  <si>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</si>
  <si>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</si>
  <si>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</si>
  <si>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</si>
  <si>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</si>
  <si>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</si>
  <si>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</si>
  <si>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</si>
  <si>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</si>
  <si>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</si>
  <si>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</si>
  <si>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</si>
  <si>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</si>
  <si>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</si>
  <si>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</si>
  <si>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</si>
  <si>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</si>
  <si>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</si>
  <si>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</si>
  <si>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</si>
  <si>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</si>
  <si>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</si>
  <si>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</si>
  <si>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</si>
  <si>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</si>
  <si>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</si>
  <si>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</si>
  <si>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</si>
  <si>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</si>
  <si>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</si>
  <si>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</si>
  <si>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</si>
  <si>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</si>
  <si>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</si>
  <si>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</si>
  <si>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</si>
  <si>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</si>
  <si>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</si>
  <si>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</si>
  <si>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</si>
  <si>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</si>
  <si>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</si>
  <si>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</si>
  <si>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</si>
  <si>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</si>
  <si>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</si>
  <si>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</si>
  <si>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</si>
  <si>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</si>
  <si>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</si>
  <si>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</si>
  <si>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</si>
  <si>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</si>
  <si>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</si>
  <si>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</si>
  <si>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</si>
  <si>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</si>
  <si>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</si>
  <si>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</si>
  <si>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</si>
  <si>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</si>
  <si>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</si>
  <si>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</si>
  <si>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</si>
  <si>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</si>
  <si>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</si>
  <si>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</si>
  <si>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</si>
  <si>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</si>
  <si>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</si>
  <si>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</si>
  <si>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</si>
  <si>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</si>
  <si>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</si>
  <si>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</si>
  <si>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</si>
  <si>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</si>
  <si>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</si>
  <si>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</si>
  <si>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</si>
  <si>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</si>
  <si>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</si>
  <si>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</si>
  <si>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</si>
  <si>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</si>
  <si>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</si>
  <si>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</si>
  <si>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</si>
  <si>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</si>
  <si>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</si>
  <si>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</si>
  <si>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</si>
  <si>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</si>
  <si>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</si>
  <si>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</si>
  <si>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</si>
  <si>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</si>
  <si>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</si>
  <si>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</si>
  <si>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</si>
  <si>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</si>
  <si>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</si>
  <si>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</si>
  <si>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</si>
  <si>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</si>
  <si>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</si>
  <si>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</si>
  <si>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</si>
  <si>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</si>
  <si>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</si>
  <si>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</si>
  <si>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</si>
  <si>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</si>
  <si>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</si>
  <si>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</si>
  <si>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</si>
  <si>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</si>
  <si>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</si>
  <si>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</si>
  <si>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</si>
  <si>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</si>
  <si>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</si>
  <si>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</si>
  <si>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</si>
  <si>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</si>
  <si>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</si>
  <si>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</si>
  <si>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</si>
  <si>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</si>
  <si>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</si>
  <si>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</si>
  <si>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</si>
  <si>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</si>
  <si>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</si>
  <si>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</si>
  <si>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</si>
  <si>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</si>
  <si>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</si>
  <si>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</si>
  <si>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</si>
  <si>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</si>
  <si>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</si>
  <si>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</si>
  <si>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</si>
  <si>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</si>
  <si>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</si>
  <si>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</si>
  <si>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</si>
  <si>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</si>
  <si>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</si>
  <si>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</si>
  <si>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</si>
  <si>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</si>
  <si>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</si>
  <si>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</si>
  <si>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</si>
  <si>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</si>
  <si>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</si>
  <si>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</si>
  <si>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</si>
  <si>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</si>
  <si>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</si>
  <si>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</si>
  <si>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</si>
  <si>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</si>
  <si>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</si>
  <si>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</si>
  <si>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</si>
  <si>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</si>
  <si>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</si>
  <si>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</si>
  <si>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</si>
  <si>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</si>
  <si>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</si>
  <si>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</si>
  <si>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</si>
  <si>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</si>
  <si>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</si>
  <si>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</si>
  <si>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</si>
  <si>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</si>
  <si>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</si>
  <si>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</si>
  <si>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</si>
  <si>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</si>
  <si>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</si>
  <si>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</si>
  <si>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</si>
  <si>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</si>
  <si>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</si>
  <si>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</si>
  <si>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</si>
  <si>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</si>
  <si>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</si>
  <si>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</si>
  <si>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</si>
  <si>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</si>
  <si>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</si>
  <si>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</si>
  <si>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</si>
  <si>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</si>
  <si>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</si>
  <si>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</si>
  <si>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</si>
  <si>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</si>
  <si>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</si>
  <si>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</si>
  <si>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</si>
  <si>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</si>
  <si>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</si>
  <si>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</si>
  <si>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</si>
  <si>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</si>
  <si>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</si>
  <si>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</si>
  <si>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</si>
  <si>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</si>
  <si>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</si>
  <si>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</si>
  <si>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</si>
  <si>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</si>
  <si>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</si>
  <si>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</si>
  <si>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</si>
  <si>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</si>
  <si>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</si>
  <si>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</si>
  <si>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</si>
  <si>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</si>
  <si>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</si>
  <si>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</si>
  <si>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</si>
  <si>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</si>
  <si>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</si>
  <si>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</si>
  <si>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</si>
  <si>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</si>
  <si>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</si>
  <si>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</si>
  <si>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</si>
  <si>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</si>
  <si>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</si>
  <si>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</si>
  <si>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</si>
  <si>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</si>
  <si>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</si>
  <si>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</si>
  <si>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</si>
  <si>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</si>
  <si>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</si>
  <si>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</si>
  <si>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</si>
  <si>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</si>
  <si>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</si>
  <si>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</si>
  <si>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</si>
  <si>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</si>
  <si>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</si>
  <si>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</si>
  <si>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</si>
  <si>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</si>
  <si>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</si>
  <si>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</si>
  <si>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</si>
  <si>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</si>
  <si>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</si>
  <si>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</si>
  <si>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</si>
  <si>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</si>
  <si>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</si>
  <si>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</si>
  <si>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</si>
  <si>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</si>
  <si>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</si>
  <si>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</si>
  <si>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</si>
  <si>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</si>
  <si>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</si>
  <si>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</si>
  <si>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</si>
  <si>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</si>
  <si>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</si>
  <si>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</si>
  <si>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</si>
  <si>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</si>
  <si>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</si>
  <si>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</si>
  <si>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</si>
  <si>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</si>
  <si>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</si>
  <si>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</si>
  <si>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</si>
  <si>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</si>
  <si>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</si>
  <si>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</si>
  <si>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</si>
  <si>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</si>
  <si>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</si>
  <si>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</si>
  <si>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</si>
  <si>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</si>
  <si>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</si>
  <si>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</si>
  <si>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</si>
  <si>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</si>
  <si>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</si>
  <si>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</si>
  <si>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</si>
  <si>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</si>
  <si>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</si>
  <si>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</si>
  <si>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</si>
  <si>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</si>
  <si>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</si>
  <si>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</si>
  <si>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</si>
  <si>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</si>
  <si>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</si>
  <si>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</si>
  <si>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</si>
  <si>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</si>
  <si>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</si>
  <si>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</si>
  <si>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</si>
  <si>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</si>
  <si>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</si>
  <si>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</si>
  <si>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</si>
  <si>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</si>
  <si>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</si>
  <si>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</si>
  <si>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</si>
  <si>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</si>
  <si>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</si>
  <si>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</si>
  <si>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</si>
  <si>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</si>
  <si>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</si>
  <si>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</si>
  <si>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</si>
  <si>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</si>
  <si>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</si>
  <si>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</si>
  <si>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</si>
  <si>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</si>
  <si>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</si>
  <si>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</si>
  <si>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</si>
  <si>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</si>
  <si>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</si>
  <si>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</si>
  <si>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</si>
  <si>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</si>
  <si>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</si>
  <si>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</si>
  <si>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</si>
  <si>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</si>
  <si>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</si>
  <si>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</si>
  <si>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</si>
  <si>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</si>
  <si>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</si>
  <si>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</si>
  <si>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</si>
  <si>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</si>
  <si>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</si>
  <si>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</si>
  <si>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</si>
  <si>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</si>
  <si>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</si>
  <si>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</si>
  <si>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</si>
  <si>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</si>
  <si>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</si>
  <si>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</si>
  <si>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</si>
  <si>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</si>
  <si>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</si>
  <si>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</si>
  <si>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</si>
  <si>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</si>
  <si>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</si>
  <si>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</si>
  <si>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</si>
  <si>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</si>
  <si>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</si>
  <si>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</si>
  <si>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</si>
  <si>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</si>
  <si>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</si>
  <si>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</si>
  <si>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</si>
  <si>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</si>
  <si>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</si>
  <si>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</si>
  <si>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</si>
  <si>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</si>
  <si>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</si>
  <si>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</si>
  <si>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</si>
  <si>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</si>
  <si>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</si>
  <si>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</si>
  <si>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</si>
  <si>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</si>
  <si>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</si>
  <si>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</si>
  <si>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</si>
  <si>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</si>
  <si>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</si>
  <si>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</si>
  <si>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</si>
  <si>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</si>
  <si>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</si>
  <si>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</si>
  <si>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</si>
  <si>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</si>
  <si>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</si>
  <si>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</si>
  <si>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</si>
  <si>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</si>
  <si>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</si>
  <si>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</si>
  <si>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</si>
  <si>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</si>
  <si>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</si>
  <si>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</si>
  <si>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</si>
  <si>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</si>
  <si>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</si>
  <si>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</si>
  <si>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</si>
  <si>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</si>
  <si>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</si>
  <si>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</si>
  <si>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</si>
  <si>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</si>
  <si>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</si>
  <si>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</si>
  <si>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</si>
  <si>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</si>
  <si>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</si>
  <si>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</si>
  <si>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</si>
  <si>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</si>
  <si>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</si>
  <si>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</si>
  <si>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</si>
  <si>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</si>
  <si>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</si>
  <si>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</si>
  <si>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</si>
  <si>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</si>
  <si>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</si>
  <si>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</si>
  <si>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</si>
  <si>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</si>
  <si>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</si>
  <si>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</si>
  <si>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</si>
  <si>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</si>
  <si>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</si>
  <si>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</si>
  <si>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</si>
  <si>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</si>
  <si>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</si>
  <si>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</si>
  <si>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</si>
  <si>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</si>
  <si>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</si>
  <si>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</si>
  <si>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</si>
  <si>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</si>
  <si>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</si>
  <si>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</si>
  <si>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</si>
  <si>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</si>
  <si>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</si>
  <si>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</si>
  <si>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</si>
  <si>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</si>
  <si>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</si>
  <si>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</si>
  <si>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</si>
  <si>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</si>
  <si>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</si>
  <si>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</si>
  <si>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</si>
  <si>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</si>
  <si>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</si>
  <si>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</si>
  <si>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</si>
  <si>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</si>
  <si>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</si>
  <si>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</si>
  <si>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</si>
  <si>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</si>
  <si>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</si>
  <si>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</si>
  <si>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</si>
  <si>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</si>
  <si>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</si>
  <si>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</si>
  <si>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</si>
  <si>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</si>
  <si>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</si>
  <si>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</si>
  <si>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</si>
  <si>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</si>
  <si>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</si>
  <si>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</si>
  <si>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</si>
  <si>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</si>
  <si>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</si>
  <si>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</si>
  <si>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</si>
  <si>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</si>
  <si>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</si>
  <si>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</si>
  <si>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</si>
  <si>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</si>
  <si>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</si>
  <si>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</si>
  <si>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</si>
  <si>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</si>
  <si>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</si>
  <si>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</si>
  <si>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</si>
  <si>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</si>
  <si>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</si>
  <si>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</si>
  <si>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</si>
  <si>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</si>
  <si>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</si>
  <si>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</si>
  <si>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</si>
  <si>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</si>
  <si>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</si>
  <si>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</si>
  <si>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</si>
  <si>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</si>
  <si>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</si>
  <si>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</si>
  <si>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</si>
  <si>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</si>
  <si>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</si>
  <si>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</si>
  <si>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</si>
  <si>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</si>
  <si>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</si>
  <si>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</si>
  <si>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</si>
  <si>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</si>
  <si>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</si>
  <si>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</si>
  <si>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</si>
  <si>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</si>
  <si>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</si>
  <si>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</si>
  <si>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</si>
  <si>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</si>
  <si>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</si>
  <si>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</si>
  <si>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</si>
  <si>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</si>
  <si>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</si>
  <si>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</si>
  <si>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</si>
  <si>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</si>
  <si>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</si>
  <si>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</si>
  <si>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</si>
  <si>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</si>
  <si>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</si>
  <si>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</si>
  <si>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</si>
  <si>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</si>
  <si>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</si>
  <si>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</si>
  <si>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</si>
  <si>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</si>
  <si>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</si>
  <si>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</si>
  <si>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</si>
  <si>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</si>
  <si>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</si>
  <si>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</si>
  <si>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</si>
  <si>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</si>
  <si>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</si>
  <si>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</si>
  <si>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</si>
  <si>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</si>
  <si>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</si>
  <si>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</si>
  <si>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</si>
  <si>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</si>
  <si>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</si>
  <si>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</si>
  <si>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</si>
  <si>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</si>
  <si>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</si>
  <si>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</si>
  <si>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</si>
  <si>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</si>
  <si>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</si>
  <si>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</si>
  <si>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</si>
  <si>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</si>
  <si>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</si>
  <si>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</si>
  <si>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</si>
  <si>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</si>
  <si>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</si>
  <si>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</si>
  <si>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</si>
  <si>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</si>
  <si>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</si>
  <si>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</si>
  <si>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</si>
  <si>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</si>
  <si>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</si>
  <si>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</si>
  <si>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</si>
  <si>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</si>
  <si>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</si>
  <si>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</si>
  <si>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</si>
  <si>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</si>
  <si>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</si>
  <si>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</si>
  <si>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</si>
  <si>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</si>
  <si>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</si>
  <si>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</si>
  <si>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</si>
  <si>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</si>
  <si>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</si>
  <si>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</si>
  <si>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</si>
  <si>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</si>
  <si>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</si>
  <si>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</si>
  <si>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</si>
  <si>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</si>
  <si>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</si>
  <si>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</si>
  <si>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</si>
  <si>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</si>
  <si>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</si>
  <si>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</si>
  <si>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</si>
  <si>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</si>
  <si>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</si>
  <si>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</si>
  <si>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</si>
  <si>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</si>
  <si>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</si>
  <si>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</si>
  <si>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</si>
  <si>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</si>
  <si>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</si>
  <si>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</si>
  <si>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</si>
  <si>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</si>
  <si>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</si>
  <si>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</si>
  <si>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</si>
  <si>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</si>
  <si>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</si>
  <si>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</si>
  <si>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</si>
  <si>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</si>
  <si>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</si>
  <si>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</si>
  <si>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</si>
  <si>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</si>
  <si>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</si>
  <si>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</si>
  <si>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</si>
  <si>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</si>
  <si>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</si>
  <si>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</si>
  <si>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</si>
  <si>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</si>
  <si>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</si>
  <si>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</si>
  <si>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</si>
  <si>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</si>
  <si>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</si>
  <si>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</si>
  <si>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</si>
  <si>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</si>
  <si>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</si>
  <si>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</si>
  <si>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</si>
  <si>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</si>
  <si>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</si>
  <si>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</si>
  <si>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</si>
  <si>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</si>
  <si>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</si>
  <si>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</si>
  <si>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</si>
  <si>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</si>
  <si>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</si>
  <si>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</si>
  <si>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</si>
  <si>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</si>
  <si>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</si>
  <si>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</si>
  <si>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</si>
  <si>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</si>
  <si>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</si>
  <si>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</si>
  <si>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</si>
  <si>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</si>
  <si>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</si>
  <si>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</si>
  <si>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</si>
  <si>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</si>
  <si>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</si>
  <si>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</si>
  <si>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</si>
  <si>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</si>
  <si>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</si>
  <si>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</si>
  <si>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</si>
  <si>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</si>
  <si>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</si>
  <si>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</si>
  <si>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</si>
  <si>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</si>
  <si>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</si>
  <si>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</si>
  <si>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</si>
  <si>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</si>
  <si>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</si>
  <si>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</si>
  <si>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</si>
  <si>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</si>
  <si>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</si>
  <si>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</si>
  <si>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</si>
  <si>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</si>
  <si>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</si>
  <si>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</si>
  <si>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</si>
  <si>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</si>
  <si>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</si>
  <si>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</si>
  <si>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</si>
  <si>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</si>
  <si>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</si>
  <si>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</si>
  <si>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</si>
  <si>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</si>
  <si>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</si>
  <si>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</si>
  <si>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</si>
  <si>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</si>
  <si>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</si>
  <si>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</si>
  <si>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</si>
  <si>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</si>
  <si>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</si>
  <si>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</si>
  <si>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</si>
  <si>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</si>
  <si>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</si>
  <si>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</si>
  <si>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</si>
  <si>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</si>
  <si>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</si>
  <si>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</si>
  <si>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</si>
  <si>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</si>
  <si>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</si>
  <si>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</si>
  <si>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</si>
  <si>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</si>
  <si>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</si>
  <si>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</si>
  <si>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</si>
  <si>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</si>
  <si>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</si>
  <si>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</si>
  <si>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</si>
  <si>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</si>
  <si>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</si>
  <si>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</si>
  <si>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</si>
  <si>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</si>
  <si>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</si>
  <si>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</si>
  <si>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</si>
  <si>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</si>
  <si>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</si>
  <si>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</si>
  <si>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</si>
  <si>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</si>
  <si>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</si>
  <si>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</si>
  <si>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</si>
  <si>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</si>
  <si>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</si>
  <si>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</si>
  <si>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</si>
  <si>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</si>
  <si>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</si>
  <si>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</si>
  <si>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</si>
  <si>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</si>
  <si>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</si>
  <si>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</si>
  <si>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</si>
  <si>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</si>
  <si>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</si>
  <si>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</si>
  <si>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</si>
  <si>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</si>
  <si>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</si>
  <si>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</si>
  <si>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</si>
  <si>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</si>
  <si>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</si>
  <si>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</si>
  <si>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</si>
  <si>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</si>
  <si>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</si>
  <si>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</si>
  <si>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</si>
  <si>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</si>
  <si>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</si>
  <si>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</si>
  <si>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</si>
  <si>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</si>
  <si>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</si>
  <si>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</si>
  <si>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</si>
  <si>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</si>
  <si>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</si>
  <si>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</si>
  <si>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</si>
  <si>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</si>
  <si>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</si>
  <si>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</si>
  <si>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</si>
  <si>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</si>
  <si>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</si>
  <si>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</si>
  <si>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</si>
  <si>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</si>
  <si>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</si>
  <si>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</si>
  <si>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</si>
  <si>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</si>
  <si>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</si>
  <si>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</si>
  <si>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</si>
  <si>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</si>
  <si>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</si>
  <si>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</si>
  <si>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</si>
  <si>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</si>
  <si>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</si>
  <si>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</si>
  <si>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</si>
  <si>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</si>
  <si>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</si>
  <si>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</si>
  <si>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</si>
  <si>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</si>
  <si>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</si>
  <si>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</si>
  <si>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</si>
  <si>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</si>
  <si>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</si>
  <si>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</si>
  <si>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</si>
  <si>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</si>
  <si>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</si>
  <si>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</si>
  <si>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</si>
  <si>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</si>
  <si>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</si>
  <si>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</si>
  <si>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</si>
  <si>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</si>
  <si>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</si>
  <si>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</si>
  <si>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</si>
  <si>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</si>
  <si>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</si>
  <si>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</si>
  <si>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</si>
  <si>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</si>
  <si>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</si>
  <si>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</si>
  <si>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</si>
  <si>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</si>
  <si>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</si>
  <si>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</si>
  <si>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</si>
  <si>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</si>
  <si>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</si>
  <si>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</si>
  <si>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</si>
  <si>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</si>
  <si>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</si>
  <si>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</si>
  <si>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</si>
  <si>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</si>
  <si>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</si>
  <si>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</si>
  <si>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</si>
  <si>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</si>
  <si>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</si>
  <si>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</si>
  <si>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</si>
  <si>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</si>
  <si>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</si>
  <si>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</si>
  <si>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</si>
  <si>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</si>
  <si>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</si>
  <si>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</si>
  <si>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</si>
  <si>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</si>
  <si>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</si>
  <si>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</si>
  <si>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</si>
  <si>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</si>
  <si>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</si>
  <si>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</si>
  <si>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</si>
  <si>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</si>
  <si>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</si>
  <si>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</si>
  <si>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</si>
  <si>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</si>
  <si>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</si>
  <si>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</si>
  <si>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</si>
  <si>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</si>
  <si>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</si>
  <si>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</si>
  <si>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</si>
  <si>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</si>
  <si>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</si>
  <si>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</si>
  <si>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</si>
  <si>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</si>
  <si>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</si>
  <si>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</si>
  <si>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</si>
  <si>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</si>
  <si>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</si>
  <si>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</si>
  <si>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</si>
  <si>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</si>
  <si>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</si>
  <si>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</si>
  <si>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</si>
  <si>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</si>
  <si>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</si>
  <si>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</si>
  <si>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</si>
  <si>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</si>
  <si>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</si>
  <si>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</si>
  <si>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</si>
  <si>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</si>
  <si>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</si>
  <si>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</si>
  <si>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</si>
  <si>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</si>
  <si>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</si>
  <si>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</si>
  <si>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</si>
  <si>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</si>
  <si>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</si>
  <si>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</si>
  <si>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</si>
  <si>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</si>
  <si>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</si>
  <si>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</si>
  <si>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</si>
  <si>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</si>
  <si>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</si>
  <si>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</si>
  <si>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</si>
  <si>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</si>
  <si>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</si>
  <si>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</si>
  <si>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</si>
  <si>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</si>
  <si>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</si>
  <si>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</si>
  <si>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</si>
  <si>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</si>
  <si>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</si>
  <si>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</si>
  <si>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</si>
  <si>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</si>
  <si>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</si>
  <si>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</si>
  <si>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</si>
  <si>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</si>
  <si>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</si>
  <si>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</si>
  <si>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</si>
  <si>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</si>
  <si>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</si>
  <si>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</si>
  <si>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</si>
  <si>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</si>
  <si>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</si>
  <si>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</si>
  <si>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</si>
  <si>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</si>
  <si>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</si>
  <si>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</si>
  <si>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</si>
  <si>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</si>
  <si>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</si>
  <si>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</si>
  <si>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</si>
  <si>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</si>
  <si>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</si>
  <si>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</si>
  <si>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</si>
  <si>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</si>
  <si>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</si>
  <si>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</si>
  <si>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</si>
  <si>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</si>
  <si>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</si>
  <si>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</si>
  <si>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</si>
  <si>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</si>
  <si>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</si>
  <si>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</si>
  <si>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</si>
  <si>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</si>
  <si>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</si>
  <si>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</si>
  <si>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</si>
  <si>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</si>
  <si>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</si>
  <si>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</si>
  <si>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</si>
  <si>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</si>
  <si>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</si>
  <si>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</si>
  <si>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</si>
  <si>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</si>
  <si>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</si>
  <si>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</si>
  <si>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</si>
  <si>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</si>
  <si>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</si>
  <si>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</si>
  <si>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</si>
  <si>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</si>
  <si>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</si>
  <si>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</si>
  <si>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</si>
  <si>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</si>
  <si>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</si>
  <si>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</si>
  <si>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</si>
  <si>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</si>
  <si>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</si>
  <si>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</si>
  <si>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</si>
  <si>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</si>
  <si>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</si>
  <si>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</si>
  <si>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</si>
  <si>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</si>
  <si>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</si>
  <si>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</si>
  <si>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</si>
  <si>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</si>
  <si>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</si>
  <si>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</si>
  <si>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</si>
  <si>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</si>
  <si>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</si>
  <si>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</si>
  <si>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</si>
  <si>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</si>
  <si>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</si>
  <si>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</si>
  <si>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</si>
  <si>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</si>
  <si>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</si>
  <si>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</si>
  <si>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</si>
  <si>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</si>
  <si>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</si>
  <si>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</si>
  <si>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</si>
  <si>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</si>
  <si>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</si>
  <si>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</si>
  <si>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</si>
  <si>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</si>
  <si>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</si>
  <si>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</si>
  <si>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</si>
  <si>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</si>
  <si>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</si>
  <si>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</si>
  <si>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</si>
  <si>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</si>
  <si>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</si>
  <si>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</si>
  <si>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</si>
  <si>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</si>
  <si>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</si>
  <si>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</si>
  <si>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</si>
  <si>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</si>
  <si>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</si>
  <si>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</si>
  <si>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</si>
  <si>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</si>
  <si>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</si>
  <si>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</si>
  <si>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</si>
  <si>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</si>
  <si>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</si>
  <si>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</si>
  <si>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</si>
  <si>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</si>
  <si>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</si>
  <si>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</si>
  <si>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</si>
  <si>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</si>
  <si>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</si>
  <si>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</si>
  <si>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</si>
  <si>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</si>
  <si>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</si>
  <si>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</si>
  <si>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</si>
  <si>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</si>
  <si>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</si>
  <si>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</si>
  <si>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</si>
  <si>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</si>
  <si>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</si>
  <si>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</si>
  <si>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</si>
  <si>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</si>
  <si>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</si>
  <si>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</si>
  <si>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</si>
  <si>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</si>
  <si>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</si>
  <si>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</si>
  <si>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</si>
  <si>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</si>
  <si>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</si>
  <si>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</si>
  <si>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</si>
  <si>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</si>
  <si>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</si>
  <si>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</si>
  <si>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</si>
  <si>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</si>
  <si>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</si>
  <si>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</si>
  <si>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</si>
  <si>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</si>
  <si>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</si>
  <si>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</si>
  <si>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</si>
  <si>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</si>
  <si>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</si>
  <si>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</si>
  <si>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</si>
  <si>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</si>
  <si>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</si>
  <si>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</si>
  <si>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</si>
  <si>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</si>
  <si>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</si>
  <si>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</si>
  <si>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</si>
  <si>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</si>
  <si>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</si>
  <si>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</si>
  <si>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</si>
  <si>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</si>
  <si>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</si>
  <si>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</si>
  <si>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</si>
  <si>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</si>
  <si>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</si>
  <si>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</si>
  <si>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</si>
  <si>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</si>
  <si>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</si>
  <si>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</si>
  <si>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</si>
  <si>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</si>
  <si>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</si>
  <si>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</si>
  <si>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</si>
  <si>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</si>
  <si>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</si>
  <si>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</si>
  <si>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</si>
  <si>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</si>
  <si>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</si>
  <si>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</si>
  <si>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</si>
  <si>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</si>
  <si>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</si>
  <si>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</si>
  <si>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</si>
  <si>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</si>
  <si>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</si>
  <si>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</si>
  <si>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</si>
  <si>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</si>
  <si>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</si>
  <si>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</si>
  <si>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</si>
  <si>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</si>
  <si>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</si>
  <si>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</si>
  <si>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</si>
  <si>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</si>
  <si>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</si>
  <si>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</si>
  <si>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</si>
  <si>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</si>
  <si>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</si>
  <si>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</si>
  <si>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</si>
  <si>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</si>
  <si>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</si>
  <si>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</si>
  <si>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</si>
  <si>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</si>
  <si>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</si>
  <si>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</si>
  <si>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</si>
  <si>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</si>
  <si>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</si>
  <si>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</si>
  <si>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</si>
  <si>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</si>
  <si>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</si>
  <si>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</si>
  <si>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</si>
  <si>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</si>
  <si>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</si>
  <si>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</si>
  <si>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</si>
  <si>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</si>
  <si>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</si>
  <si>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</si>
  <si>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</si>
  <si>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</si>
  <si>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</si>
  <si>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</si>
  <si>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</si>
  <si>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</si>
  <si>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</si>
  <si>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</si>
  <si>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</si>
  <si>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</si>
  <si>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</si>
  <si>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</si>
  <si>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</si>
  <si>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</si>
  <si>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</si>
  <si>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</si>
  <si>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</si>
  <si>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</si>
  <si>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</si>
  <si>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</si>
  <si>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</si>
  <si>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</si>
  <si>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</si>
  <si>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</si>
  <si>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</si>
  <si>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</si>
  <si>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</si>
  <si>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</si>
  <si>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</si>
  <si>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</si>
  <si>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</si>
  <si>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</si>
  <si>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</si>
  <si>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</si>
  <si>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</si>
  <si>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</si>
  <si>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</si>
  <si>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</si>
  <si>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</si>
  <si>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</si>
  <si>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</si>
  <si>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</si>
  <si>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</si>
  <si>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</si>
  <si>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</si>
  <si>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</si>
  <si>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</si>
  <si>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</si>
  <si>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</si>
  <si>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</si>
  <si>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</si>
  <si>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</si>
  <si>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</si>
  <si>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</si>
  <si>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</si>
  <si>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</si>
  <si>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</si>
  <si>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</si>
  <si>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</si>
  <si>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</si>
  <si>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</si>
  <si>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</si>
  <si>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</si>
  <si>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</si>
  <si>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</si>
  <si>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</si>
  <si>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</si>
  <si>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</si>
  <si>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</si>
  <si>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</si>
  <si>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</si>
  <si>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</si>
  <si>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</si>
  <si>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</si>
  <si>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</si>
  <si>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</si>
  <si>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</si>
  <si>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</si>
  <si>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</si>
  <si>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</si>
  <si>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</si>
  <si>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</si>
  <si>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</si>
  <si>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</si>
  <si>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</si>
  <si>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</si>
  <si>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</si>
  <si>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</si>
  <si>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</si>
  <si>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</si>
  <si>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</si>
  <si>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</si>
  <si>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</si>
  <si>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</si>
  <si>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</si>
  <si>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</si>
  <si>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</si>
  <si>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</si>
  <si>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</si>
  <si>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</si>
  <si>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</si>
  <si>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</si>
  <si>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</si>
  <si>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</si>
  <si>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</si>
  <si>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</si>
  <si>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</si>
  <si>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</si>
  <si>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</si>
  <si>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</si>
  <si>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</si>
  <si>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</si>
  <si>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</si>
  <si>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</si>
  <si>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</si>
  <si>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</si>
  <si>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</si>
  <si>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</si>
  <si>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</si>
  <si>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</si>
  <si>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</si>
  <si>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</si>
  <si>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</si>
  <si>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</si>
  <si>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</si>
  <si>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</si>
  <si>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</si>
  <si>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</si>
  <si>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</si>
  <si>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</si>
  <si>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</si>
  <si>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</si>
  <si>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</si>
  <si>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</si>
  <si>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</si>
  <si>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</si>
  <si>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</si>
  <si>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</si>
  <si>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</si>
  <si>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</si>
  <si>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</si>
  <si>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</si>
  <si>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</si>
  <si>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</si>
  <si>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</si>
  <si>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</si>
  <si>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</si>
  <si>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</si>
  <si>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</si>
  <si>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</si>
  <si>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</si>
  <si>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</si>
  <si>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</si>
  <si>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</si>
  <si>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</si>
  <si>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</si>
  <si>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</si>
  <si>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</si>
  <si>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</si>
  <si>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</si>
  <si>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</si>
  <si>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</si>
  <si>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</si>
  <si>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</si>
  <si>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</si>
  <si>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</si>
  <si>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</si>
  <si>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</si>
  <si>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</si>
  <si>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</si>
  <si>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</si>
  <si>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</si>
  <si>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</si>
  <si>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</si>
  <si>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</si>
  <si>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</si>
  <si>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</si>
  <si>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</si>
  <si>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</si>
  <si>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</si>
  <si>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</si>
  <si>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</si>
  <si>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</si>
  <si>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</si>
  <si>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</si>
  <si>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</si>
  <si>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</si>
  <si>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</si>
  <si>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</si>
  <si>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</si>
  <si>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</si>
  <si>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</si>
  <si>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</si>
  <si>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</si>
  <si>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</si>
  <si>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</si>
  <si>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</si>
  <si>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</si>
  <si>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</si>
  <si>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</si>
  <si>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</si>
  <si>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</si>
  <si>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</si>
  <si>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</si>
  <si>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</si>
  <si>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</si>
  <si>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</si>
  <si>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</si>
  <si>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</si>
  <si>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</si>
  <si>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</si>
  <si>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</si>
  <si>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</si>
  <si>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</si>
  <si>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</si>
  <si>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</si>
  <si>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</si>
  <si>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</si>
  <si>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</si>
  <si>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</si>
  <si>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</si>
  <si>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</si>
  <si>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</si>
  <si>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</si>
  <si>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</si>
  <si>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</si>
  <si>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</si>
  <si>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</si>
  <si>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</si>
  <si>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</si>
  <si>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</si>
  <si>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</si>
  <si>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</si>
  <si>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</si>
  <si>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</si>
  <si>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</si>
  <si>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</si>
  <si>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</si>
  <si>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</si>
  <si>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</si>
  <si>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</si>
  <si>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</si>
  <si>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</si>
  <si>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</si>
  <si>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</si>
  <si>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</si>
  <si>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</si>
  <si>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</si>
  <si>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</si>
  <si>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</si>
  <si>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</si>
  <si>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</si>
  <si>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</si>
  <si>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</si>
  <si>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</si>
  <si>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</si>
  <si>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</si>
  <si>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</si>
  <si>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</si>
  <si>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</si>
  <si>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</si>
  <si>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</si>
  <si>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</si>
  <si>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</si>
  <si>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</si>
  <si>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</si>
  <si>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</si>
  <si>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</si>
  <si>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</si>
  <si>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</si>
  <si>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</si>
  <si>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</si>
  <si>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</si>
  <si>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</si>
  <si>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</si>
  <si>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</si>
  <si>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</si>
  <si>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</si>
  <si>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</si>
  <si>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</si>
  <si>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</si>
  <si>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</si>
  <si>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</si>
  <si>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</si>
  <si>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</si>
  <si>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</si>
  <si>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</si>
  <si>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</si>
  <si>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</si>
  <si>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</si>
  <si>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</si>
  <si>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</si>
  <si>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</si>
  <si>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</si>
  <si>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</si>
  <si>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</si>
  <si>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</si>
  <si>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</si>
  <si>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</si>
  <si>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</si>
  <si>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</si>
  <si>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</si>
  <si>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</si>
  <si>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</si>
  <si>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</si>
  <si>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</si>
  <si>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</si>
  <si>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</si>
  <si>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</si>
  <si>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</si>
  <si>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</si>
  <si>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</si>
  <si>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</si>
  <si>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</si>
  <si>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</si>
  <si>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</si>
  <si>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</si>
  <si>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</si>
  <si>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</si>
  <si>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</si>
  <si>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</si>
  <si>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</si>
  <si>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</si>
  <si>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</si>
  <si>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</si>
  <si>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</si>
  <si>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</si>
  <si>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</si>
  <si>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</si>
  <si>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</si>
  <si>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</si>
  <si>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</si>
  <si>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</si>
  <si>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</si>
  <si>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</si>
  <si>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</si>
  <si>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</si>
  <si>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</si>
  <si>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</si>
  <si>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</si>
  <si>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</si>
  <si>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</si>
  <si>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</si>
  <si>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</si>
  <si>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</si>
  <si>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</si>
  <si>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</si>
  <si>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</si>
  <si>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</si>
  <si>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</si>
  <si>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</si>
  <si>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</si>
  <si>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</si>
  <si>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</si>
  <si>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</si>
  <si>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</si>
  <si>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</si>
  <si>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</si>
  <si>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</si>
  <si>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</si>
  <si>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</si>
  <si>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</si>
  <si>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</si>
  <si>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</si>
  <si>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</si>
  <si>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</si>
  <si>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</si>
  <si>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</si>
  <si>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</si>
  <si>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</si>
  <si>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</si>
  <si>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</si>
  <si>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</si>
  <si>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</si>
  <si>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</si>
  <si>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</si>
  <si>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</si>
  <si>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</si>
  <si>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</si>
  <si>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</si>
  <si>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</si>
  <si>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</si>
  <si>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</si>
  <si>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</si>
  <si>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</si>
  <si>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</si>
  <si>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</si>
  <si>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</si>
  <si>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</si>
  <si>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</si>
  <si>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</si>
  <si>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</si>
  <si>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</si>
  <si>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</si>
  <si>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</si>
  <si>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</si>
  <si>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</si>
  <si>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</si>
  <si>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</si>
  <si>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</si>
  <si>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</si>
  <si>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</si>
  <si>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</si>
  <si>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</si>
  <si>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</si>
  <si>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</si>
  <si>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</si>
  <si>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</si>
  <si>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</si>
  <si>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</si>
  <si>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</si>
  <si>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</si>
  <si>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</si>
  <si>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</si>
  <si>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</si>
  <si>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</si>
  <si>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</si>
  <si>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</si>
  <si>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</si>
  <si>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</si>
  <si>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</si>
  <si>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</si>
  <si>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</si>
  <si>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</si>
  <si>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</si>
  <si>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</si>
  <si>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</si>
  <si>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</si>
  <si>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</si>
  <si>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</si>
  <si>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</si>
  <si>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</si>
  <si>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</si>
  <si>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</si>
  <si>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</si>
  <si>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</si>
  <si>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</si>
  <si>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</si>
  <si>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</si>
  <si>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</si>
  <si>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</si>
  <si>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</si>
  <si>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</si>
  <si>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</si>
  <si>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</si>
  <si>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</si>
  <si>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</si>
  <si>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</si>
  <si>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</si>
  <si>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</si>
  <si>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</si>
  <si>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</si>
  <si>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</si>
  <si>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</si>
  <si>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</si>
  <si>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</si>
  <si>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</si>
  <si>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</si>
  <si>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</si>
  <si>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</si>
  <si>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</si>
  <si>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</si>
  <si>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</si>
  <si>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</si>
  <si>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</si>
  <si>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</si>
  <si>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</si>
  <si>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</si>
  <si>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</si>
  <si>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</si>
  <si>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</si>
  <si>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</si>
  <si>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</si>
  <si>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</si>
  <si>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</si>
  <si>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</si>
  <si>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</si>
  <si>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</si>
  <si>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</si>
  <si>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</si>
  <si>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</si>
  <si>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</si>
  <si>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</si>
  <si>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</si>
  <si>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</si>
  <si>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</si>
  <si>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</si>
  <si>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</si>
  <si>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</si>
  <si>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</si>
  <si>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</si>
  <si>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</si>
  <si>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</si>
  <si>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</si>
  <si>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</si>
  <si>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</si>
  <si>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</si>
  <si>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</si>
  <si>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</si>
  <si>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</si>
  <si>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</si>
  <si>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</si>
  <si>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</si>
  <si>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</si>
  <si>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</si>
  <si>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</si>
  <si>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</si>
  <si>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</si>
  <si>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</si>
  <si>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</si>
  <si>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</si>
  <si>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</si>
  <si>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</si>
  <si>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</si>
  <si>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</si>
  <si>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</si>
  <si>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</si>
  <si>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</si>
  <si>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</si>
  <si>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</si>
  <si>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</si>
  <si>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</si>
  <si>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</si>
  <si>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</si>
  <si>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</si>
  <si>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</si>
  <si>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</si>
  <si>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</si>
  <si>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</si>
  <si>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</si>
  <si>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</si>
  <si>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</si>
  <si>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</si>
  <si>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</si>
  <si>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</si>
  <si>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</si>
  <si>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</si>
  <si>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</si>
  <si>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</si>
  <si>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</si>
  <si>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</si>
  <si>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</si>
  <si>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</si>
  <si>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</si>
  <si>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</si>
  <si>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</si>
  <si>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</si>
  <si>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</si>
  <si>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</si>
  <si>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</si>
  <si>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</si>
  <si>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</si>
  <si>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</si>
  <si>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</si>
  <si>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</si>
  <si>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</si>
  <si>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</si>
  <si>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</si>
  <si>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</si>
  <si>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</si>
  <si>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</si>
  <si>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</si>
  <si>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</si>
  <si>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</si>
  <si>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</si>
  <si>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</si>
  <si>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</si>
  <si>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</si>
  <si>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</si>
  <si>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</si>
  <si>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</si>
  <si>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</si>
  <si>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</si>
  <si>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</si>
  <si>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</si>
  <si>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</si>
  <si>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</si>
  <si>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</si>
  <si>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</si>
  <si>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</si>
  <si>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</si>
  <si>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</si>
  <si>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</si>
  <si>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</si>
  <si>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</si>
  <si>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</si>
  <si>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</si>
  <si>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</si>
  <si>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</si>
  <si>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</si>
  <si>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</si>
  <si>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</si>
  <si>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</si>
  <si>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</si>
  <si>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</si>
  <si>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</si>
  <si>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</si>
  <si>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</si>
  <si>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</si>
  <si>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</si>
  <si>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</si>
  <si>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</si>
  <si>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</si>
  <si>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</si>
  <si>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</si>
  <si>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</si>
  <si>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</si>
  <si>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</si>
  <si>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</si>
  <si>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</si>
  <si>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</si>
  <si>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</si>
  <si>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</si>
  <si>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</si>
  <si>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</si>
  <si>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</si>
  <si>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</si>
  <si>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</si>
  <si>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</si>
  <si>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</si>
  <si>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</si>
  <si>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</si>
  <si>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</si>
  <si>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</si>
  <si>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</si>
  <si>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</si>
  <si>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</si>
  <si>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</si>
  <si>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</si>
  <si>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</si>
  <si>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</si>
  <si>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</si>
  <si>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</si>
  <si>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</si>
  <si>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</si>
  <si>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</si>
  <si>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</si>
  <si>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</si>
  <si>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</si>
  <si>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</si>
  <si>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</si>
  <si>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</si>
  <si>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</si>
  <si>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</si>
  <si>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</si>
  <si>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</si>
  <si>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</si>
  <si>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</si>
  <si>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</si>
  <si>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</si>
  <si>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</si>
  <si>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</si>
  <si>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</si>
  <si>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</si>
  <si>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</si>
  <si>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</si>
  <si>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</si>
  <si>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</si>
  <si>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</si>
  <si>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</si>
  <si>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</si>
  <si>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</si>
  <si>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</si>
  <si>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</si>
  <si>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</si>
  <si>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</si>
  <si>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</si>
  <si>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</si>
  <si>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</si>
  <si>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</si>
  <si>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</si>
  <si>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</si>
  <si>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</si>
  <si>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</si>
  <si>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</si>
  <si>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</si>
  <si>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</si>
  <si>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</si>
  <si>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</si>
  <si>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</si>
  <si>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</si>
  <si>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</si>
  <si>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</si>
  <si>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</si>
  <si>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</si>
  <si>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</si>
  <si>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</si>
  <si>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</si>
  <si>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</si>
  <si>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</si>
  <si>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</si>
  <si>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</si>
  <si>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</si>
  <si>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</si>
  <si>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</si>
  <si>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</si>
  <si>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</si>
  <si>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</si>
  <si>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</si>
  <si>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</si>
  <si>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</si>
  <si>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</si>
  <si>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</si>
  <si>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</si>
  <si>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</si>
  <si>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</si>
  <si>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</si>
  <si>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</si>
  <si>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</si>
  <si>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</si>
  <si>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</si>
  <si>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</si>
  <si>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</si>
  <si>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</si>
  <si>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</si>
  <si>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</si>
  <si>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</si>
  <si>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</si>
  <si>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</si>
  <si>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</si>
  <si>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</si>
  <si>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</si>
  <si>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</si>
  <si>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</si>
  <si>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</si>
  <si>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</si>
  <si>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</si>
  <si>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</si>
  <si>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</si>
  <si>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</si>
  <si>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</si>
  <si>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</si>
  <si>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</si>
  <si>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</si>
  <si>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</si>
  <si>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</si>
  <si>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</si>
  <si>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</si>
  <si>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</si>
  <si>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</si>
  <si>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</si>
  <si>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</si>
  <si>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</si>
  <si>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</si>
  <si>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</si>
  <si>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</si>
  <si>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</si>
  <si>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</si>
  <si>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</si>
  <si>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</si>
  <si>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</si>
  <si>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</si>
  <si>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</si>
  <si>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</si>
  <si>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</si>
  <si>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</si>
  <si>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</si>
  <si>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</si>
  <si>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</si>
  <si>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</si>
  <si>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</si>
  <si>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</si>
  <si>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</si>
  <si>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</si>
  <si>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</si>
  <si>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</si>
  <si>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</si>
  <si>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</si>
  <si>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</si>
  <si>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</si>
  <si>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</si>
  <si>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</si>
  <si>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</si>
  <si>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</si>
  <si>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</si>
  <si>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</si>
  <si>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</si>
  <si>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</si>
  <si>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</si>
  <si>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</si>
  <si>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</si>
  <si>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</si>
  <si>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</si>
  <si>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</si>
  <si>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</si>
  <si>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</si>
  <si>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</si>
  <si>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</si>
  <si>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</si>
  <si>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</si>
  <si>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</si>
  <si>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</si>
  <si>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</si>
  <si>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</si>
  <si>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</si>
  <si>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</si>
  <si>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</si>
  <si>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</si>
  <si>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</si>
  <si>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</si>
  <si>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</si>
  <si>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</si>
  <si>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</si>
  <si>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</si>
  <si>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</si>
  <si>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</si>
  <si>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</si>
  <si>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</si>
  <si>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</si>
  <si>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</si>
  <si>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</si>
  <si>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</si>
  <si>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</si>
  <si>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</si>
  <si>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</si>
  <si>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</si>
  <si>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</si>
  <si>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</si>
  <si>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</si>
  <si>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</si>
  <si>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</si>
  <si>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</si>
  <si>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</si>
  <si>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</si>
  <si>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</si>
  <si>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</si>
  <si>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</si>
  <si>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</si>
  <si>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</si>
  <si>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</si>
  <si>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</si>
  <si>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</si>
  <si>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</si>
  <si>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</si>
  <si>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</si>
  <si>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</si>
  <si>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</si>
  <si>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</si>
  <si>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</si>
  <si>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</si>
  <si>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</si>
  <si>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</si>
  <si>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</si>
  <si>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</si>
  <si>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</si>
  <si>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</si>
  <si>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</si>
  <si>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</si>
  <si>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</si>
  <si>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</si>
  <si>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</si>
  <si>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</si>
  <si>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</si>
  <si>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</si>
  <si>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</si>
  <si>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</si>
  <si>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</si>
  <si>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</si>
  <si>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</si>
  <si>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</si>
  <si>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</si>
  <si>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</si>
  <si>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</si>
  <si>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</si>
  <si>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</si>
  <si>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</si>
  <si>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</si>
  <si>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</si>
  <si>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</si>
  <si>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</si>
  <si>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</si>
  <si>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</si>
  <si>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</si>
  <si>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</si>
  <si>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</si>
  <si>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</si>
  <si>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</si>
  <si>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</si>
  <si>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</si>
  <si>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</si>
  <si>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</si>
  <si>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</si>
  <si>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</si>
  <si>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</si>
  <si>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</si>
  <si>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</si>
  <si>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</si>
  <si>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</si>
  <si>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</si>
  <si>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</si>
  <si>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</si>
  <si>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</si>
  <si>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</si>
  <si>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</si>
  <si>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</si>
  <si>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</si>
  <si>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</si>
  <si>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</si>
  <si>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</si>
  <si>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</si>
  <si>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</si>
  <si>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</si>
  <si>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</si>
  <si>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</si>
  <si>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</si>
  <si>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</si>
  <si>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</si>
  <si>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</si>
  <si>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</si>
  <si>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</si>
  <si>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</si>
  <si>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</si>
  <si>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</si>
  <si>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</si>
  <si>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</si>
  <si>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</si>
  <si>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</si>
  <si>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</si>
  <si>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</si>
  <si>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</si>
  <si>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</si>
  <si>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</si>
  <si>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</si>
  <si>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</si>
  <si>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</si>
  <si>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</si>
  <si>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</si>
  <si>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</si>
  <si>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</si>
  <si>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</si>
  <si>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</si>
  <si>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</si>
  <si>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</si>
  <si>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</si>
  <si>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</si>
  <si>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</si>
  <si>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</si>
  <si>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</si>
  <si>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</si>
  <si>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</si>
  <si>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</si>
  <si>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</si>
  <si>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</si>
  <si>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</si>
  <si>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</si>
  <si>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</si>
  <si>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</si>
  <si>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</si>
  <si>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</si>
  <si>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</si>
  <si>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</si>
  <si>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</si>
  <si>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</si>
  <si>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</si>
  <si>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</si>
  <si>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</si>
  <si>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</si>
  <si>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</si>
  <si>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</si>
  <si>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</si>
  <si>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</si>
  <si>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</si>
  <si>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</si>
  <si>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</si>
  <si>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</si>
  <si>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</si>
  <si>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</si>
  <si>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</si>
  <si>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</si>
  <si>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</si>
  <si>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</si>
  <si>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</si>
  <si>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</si>
  <si>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</si>
  <si>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</si>
  <si>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</si>
  <si>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</si>
  <si>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</si>
  <si>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</si>
  <si>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</si>
  <si>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</si>
  <si>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</si>
  <si>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</si>
  <si>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</si>
  <si>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</si>
  <si>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</si>
  <si>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</si>
  <si>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</si>
  <si>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</si>
  <si>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</si>
  <si>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</si>
  <si>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</si>
  <si>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</si>
  <si>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</si>
  <si>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</si>
  <si>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</si>
  <si>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</si>
  <si>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</si>
  <si>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</si>
  <si>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</si>
  <si>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</si>
  <si>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</si>
  <si>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</si>
  <si>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</si>
  <si>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</si>
  <si>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</si>
  <si>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</si>
  <si>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</si>
  <si>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</si>
  <si>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</si>
  <si>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</si>
  <si>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</si>
  <si>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</si>
  <si>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</si>
  <si>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</si>
  <si>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</si>
  <si>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</si>
  <si>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</si>
  <si>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</si>
  <si>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</si>
  <si>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</si>
  <si>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</si>
  <si>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</si>
  <si>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</si>
  <si>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</si>
  <si>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</si>
  <si>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</si>
  <si>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</si>
  <si>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</si>
  <si>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</si>
  <si>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</si>
  <si>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</si>
  <si>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</si>
  <si>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</si>
  <si>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</si>
  <si>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</si>
  <si>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</si>
  <si>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</si>
  <si>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</si>
  <si>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</si>
  <si>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</si>
  <si>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</si>
  <si>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</si>
  <si>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</si>
  <si>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</si>
  <si>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</si>
  <si>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</si>
  <si>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</si>
  <si>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</si>
  <si>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</si>
  <si>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</si>
  <si>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</si>
  <si>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</si>
  <si>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</si>
  <si>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</si>
  <si>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</si>
  <si>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</si>
  <si>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</si>
  <si>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</si>
  <si>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</si>
  <si>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</si>
  <si>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</si>
  <si>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</si>
  <si>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</si>
  <si>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</si>
  <si>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</si>
  <si>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</si>
  <si>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</si>
  <si>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</si>
  <si>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</si>
  <si>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</si>
  <si>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</si>
  <si>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</si>
  <si>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</si>
  <si>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</si>
  <si>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</si>
  <si>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</si>
  <si>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</si>
  <si>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</si>
  <si>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</si>
  <si>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</si>
  <si>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</si>
  <si>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</si>
  <si>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</si>
  <si>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</si>
  <si>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</si>
  <si>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</si>
  <si>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</si>
  <si>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</si>
  <si>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</si>
  <si>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</si>
  <si>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</si>
  <si>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</si>
  <si>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</si>
  <si>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</si>
  <si>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</si>
  <si>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</si>
  <si>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</si>
  <si>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</si>
  <si>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</si>
  <si>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</si>
  <si>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</si>
  <si>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</si>
  <si>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</si>
  <si>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</si>
  <si>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</si>
  <si>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</si>
  <si>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</si>
  <si>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</si>
  <si>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</si>
  <si>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</si>
  <si>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</si>
  <si>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</si>
  <si>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</si>
  <si>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</si>
  <si>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</si>
  <si>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</si>
  <si>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</si>
  <si>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</si>
  <si>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</si>
  <si>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</si>
  <si>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</si>
  <si>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</si>
  <si>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</si>
  <si>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</si>
  <si>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</si>
  <si>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</si>
  <si>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</si>
  <si>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</si>
  <si>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</si>
  <si>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</si>
  <si>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</si>
  <si>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</si>
  <si>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</si>
  <si>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</si>
  <si>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</si>
  <si>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</si>
  <si>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</si>
  <si>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</si>
  <si>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</si>
  <si>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</si>
  <si>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</si>
  <si>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</si>
  <si>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</si>
  <si>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</si>
  <si>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</si>
  <si>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</si>
  <si>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</si>
  <si>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</si>
  <si>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</si>
  <si>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</si>
  <si>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</si>
  <si>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</si>
  <si>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</si>
  <si>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</si>
  <si>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</si>
  <si>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</si>
  <si>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</si>
  <si>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</si>
  <si>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</si>
  <si>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</si>
  <si>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</si>
  <si>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</si>
  <si>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</si>
  <si>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</si>
  <si>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</si>
  <si>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</si>
  <si>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</si>
  <si>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</si>
  <si>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</si>
  <si>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</si>
  <si>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</si>
  <si>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</si>
  <si>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</si>
  <si>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</si>
  <si>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</si>
  <si>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</si>
  <si>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</si>
  <si>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</si>
  <si>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</si>
  <si>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</si>
  <si>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</si>
  <si>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</si>
  <si>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</si>
  <si>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</si>
  <si>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</si>
  <si>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</si>
  <si>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</si>
  <si>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</si>
  <si>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</si>
  <si>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</si>
  <si>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</si>
  <si>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</si>
  <si>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</si>
  <si>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</si>
  <si>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</si>
  <si>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</si>
  <si>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</si>
  <si>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</si>
  <si>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</si>
  <si>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</si>
  <si>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</si>
  <si>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</si>
  <si>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</si>
  <si>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</si>
  <si>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</si>
  <si>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</si>
  <si>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</si>
  <si>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</si>
  <si>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</si>
  <si>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</si>
  <si>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</si>
  <si>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</si>
  <si>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</si>
  <si>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</si>
  <si>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</si>
  <si>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</si>
  <si>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</si>
  <si>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</si>
  <si>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</si>
  <si>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</si>
  <si>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</si>
  <si>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</si>
  <si>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</si>
  <si>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</si>
  <si>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</si>
  <si>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</si>
  <si>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</si>
  <si>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</si>
  <si>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</si>
  <si>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</si>
  <si>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</si>
  <si>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</si>
  <si>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</si>
  <si>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</si>
  <si>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</si>
  <si>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</si>
  <si>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</si>
  <si>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</si>
  <si>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</si>
  <si>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</si>
  <si>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</si>
  <si>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</si>
  <si>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</si>
  <si>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</si>
  <si>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</si>
  <si>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</si>
  <si>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</si>
  <si>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</si>
  <si>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</si>
  <si>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</si>
  <si>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</si>
  <si>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</si>
  <si>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</si>
  <si>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</si>
  <si>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</si>
  <si>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</si>
  <si>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</si>
  <si>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</si>
  <si>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</si>
  <si>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</si>
  <si>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</si>
  <si>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</si>
  <si>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</si>
  <si>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</si>
  <si>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</si>
  <si>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</si>
  <si>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</si>
  <si>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</si>
  <si>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</si>
  <si>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</si>
  <si>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</si>
  <si>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</si>
  <si>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</si>
  <si>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</si>
  <si>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</si>
  <si>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</si>
  <si>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</si>
  <si>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</si>
  <si>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</si>
  <si>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</si>
  <si>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</si>
  <si>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</si>
  <si>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</si>
  <si>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</si>
  <si>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</si>
  <si>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</si>
  <si>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</si>
  <si>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</si>
  <si>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</si>
  <si>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</si>
  <si>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</si>
  <si>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</si>
  <si>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</si>
  <si>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</si>
  <si>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</si>
  <si>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</si>
  <si>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</si>
  <si>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</si>
  <si>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</si>
  <si>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</si>
  <si>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</si>
  <si>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</si>
  <si>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</si>
  <si>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</si>
  <si>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</si>
  <si>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</si>
  <si>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</si>
  <si>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</si>
  <si>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</si>
  <si>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</si>
  <si>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</si>
  <si>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</si>
  <si>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</si>
  <si>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</si>
  <si>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</si>
  <si>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</si>
  <si>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</si>
  <si>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</si>
  <si>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</si>
  <si>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</si>
  <si>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</si>
  <si>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</si>
  <si>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</si>
  <si>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</si>
  <si>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</si>
  <si>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</si>
  <si>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</si>
  <si>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</si>
  <si>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</si>
  <si>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</si>
  <si>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</si>
  <si>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</si>
  <si>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</si>
  <si>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</si>
  <si>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</si>
  <si>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</si>
  <si>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</si>
  <si>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</si>
  <si>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</si>
  <si>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</si>
  <si>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</si>
  <si>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</si>
  <si>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</si>
  <si>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</si>
  <si>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</si>
  <si>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</si>
  <si>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</si>
  <si>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</si>
  <si>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</si>
  <si>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</si>
  <si>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</si>
  <si>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</si>
  <si>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</si>
  <si>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</si>
  <si>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</si>
  <si>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</si>
  <si>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</si>
  <si>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</si>
  <si>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</si>
  <si>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</si>
  <si>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</si>
  <si>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</si>
  <si>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</si>
  <si>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</si>
  <si>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</si>
  <si>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</si>
  <si>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</si>
  <si>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</si>
  <si>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</si>
  <si>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</si>
  <si>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</si>
  <si>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</si>
  <si>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</si>
  <si>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</si>
  <si>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</si>
  <si>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</si>
  <si>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</si>
  <si>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</si>
  <si>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</si>
  <si>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</si>
  <si>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</si>
  <si>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</si>
  <si>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</si>
  <si>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</si>
  <si>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</si>
  <si>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</si>
  <si>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</si>
  <si>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</si>
  <si>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</si>
  <si>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</si>
  <si>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</si>
  <si>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</si>
  <si>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</si>
  <si>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</si>
  <si>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</si>
  <si>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</si>
  <si>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</si>
  <si>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</si>
  <si>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</si>
  <si>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</si>
  <si>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</si>
  <si>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</si>
  <si>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</si>
  <si>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</si>
  <si>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</si>
  <si>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</si>
  <si>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</si>
  <si>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</si>
  <si>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</si>
  <si>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</si>
  <si>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</si>
  <si>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</si>
  <si>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</si>
  <si>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</si>
  <si>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</si>
  <si>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</si>
  <si>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</si>
  <si>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</si>
  <si>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</si>
  <si>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</si>
  <si>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</si>
  <si>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</si>
  <si>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</si>
  <si>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</si>
  <si>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</si>
  <si>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</si>
  <si>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</si>
  <si>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</si>
  <si>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</si>
  <si>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</si>
  <si>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</si>
  <si>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</si>
  <si>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</si>
  <si>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</si>
  <si>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</si>
  <si>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</si>
  <si>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</si>
  <si>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</si>
  <si>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</si>
  <si>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</si>
  <si>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</si>
  <si>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</si>
  <si>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</si>
  <si>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</si>
  <si>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</si>
  <si>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</si>
  <si>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</si>
  <si>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</si>
  <si>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</si>
  <si>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</si>
  <si>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</si>
  <si>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</si>
  <si>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</si>
  <si>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</si>
  <si>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</si>
  <si>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</si>
  <si>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</si>
  <si>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</si>
  <si>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</si>
  <si>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</si>
  <si>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</si>
  <si>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</si>
  <si>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</si>
  <si>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</si>
  <si>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</si>
  <si>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</si>
  <si>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</si>
  <si>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</si>
  <si>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</si>
  <si>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</si>
  <si>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</si>
  <si>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</si>
  <si>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</si>
  <si>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</si>
  <si>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</si>
  <si>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</si>
  <si>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</si>
  <si>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</si>
  <si>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</si>
  <si>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</si>
  <si>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</si>
  <si>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</si>
  <si>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</si>
  <si>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</si>
  <si>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</si>
  <si>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</si>
  <si>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</si>
  <si>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</si>
  <si>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</si>
  <si>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</si>
  <si>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</si>
  <si>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</si>
  <si>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</si>
  <si>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</si>
  <si>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</si>
  <si>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</si>
  <si>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</si>
  <si>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</si>
  <si>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</si>
  <si>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</si>
  <si>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</si>
  <si>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</si>
  <si>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</si>
  <si>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</si>
  <si>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</si>
  <si>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</si>
  <si>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</si>
  <si>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</si>
  <si>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</si>
  <si>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</si>
  <si>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</si>
  <si>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</si>
  <si>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</si>
  <si>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</si>
  <si>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</si>
  <si>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</si>
  <si>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</si>
  <si>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</si>
  <si>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</si>
  <si>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</si>
  <si>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</si>
  <si>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</si>
  <si>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</si>
  <si>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</si>
  <si>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</si>
  <si>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</si>
  <si>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</si>
  <si>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</si>
  <si>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</si>
  <si>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</si>
  <si>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</si>
  <si>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</si>
  <si>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</si>
  <si>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</si>
  <si>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</si>
  <si>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</si>
  <si>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</si>
  <si>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</si>
  <si>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</si>
  <si>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</si>
  <si>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</si>
  <si>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</si>
  <si>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</si>
  <si>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</si>
  <si>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</si>
  <si>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</si>
  <si>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</si>
  <si>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</si>
  <si>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</si>
  <si>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</si>
  <si>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</si>
  <si>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</si>
  <si>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</si>
  <si>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</si>
  <si>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</si>
  <si>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</si>
  <si>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</si>
  <si>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</si>
  <si>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</si>
  <si>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</si>
  <si>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</si>
  <si>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</si>
  <si>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</si>
  <si>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</si>
  <si>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</si>
  <si>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</si>
  <si>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</si>
  <si>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</si>
  <si>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</si>
  <si>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</si>
  <si>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</si>
  <si>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</si>
  <si>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</si>
  <si>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</si>
  <si>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</si>
  <si>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</si>
  <si>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</si>
  <si>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</si>
  <si>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</si>
  <si>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</si>
  <si>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</si>
  <si>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</si>
  <si>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</si>
  <si>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</si>
  <si>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</si>
  <si>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</si>
  <si>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</si>
  <si>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</si>
  <si>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</si>
  <si>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</si>
  <si>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</si>
  <si>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</si>
  <si>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</si>
  <si>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</si>
  <si>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</si>
  <si>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</si>
  <si>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</si>
  <si>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</si>
  <si>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</si>
  <si>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</si>
  <si>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</si>
  <si>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</si>
  <si>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</si>
  <si>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</si>
  <si>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</si>
  <si>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</si>
  <si>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</si>
  <si>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</si>
  <si>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</si>
  <si>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</si>
  <si>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</si>
  <si>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</si>
  <si>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</si>
  <si>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</si>
  <si>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</si>
  <si>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</si>
  <si>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</si>
  <si>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</si>
  <si>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</si>
  <si>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</si>
  <si>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</si>
  <si>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</si>
  <si>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</si>
  <si>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</si>
  <si>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</si>
  <si>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</si>
  <si>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</si>
  <si>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</si>
  <si>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</si>
  <si>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</si>
  <si>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</si>
  <si>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</si>
  <si>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</si>
  <si>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</si>
  <si>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</si>
  <si>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</si>
  <si>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</si>
  <si>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</si>
  <si>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</si>
  <si>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</si>
  <si>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</si>
  <si>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</si>
  <si>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</si>
  <si>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</si>
  <si>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</si>
  <si>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</si>
  <si>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</si>
  <si>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</si>
  <si>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</si>
  <si>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</si>
  <si>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</si>
  <si>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</si>
  <si>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</si>
  <si>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</si>
  <si>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</si>
  <si>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</si>
  <si>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</si>
  <si>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</si>
  <si>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</si>
  <si>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</si>
  <si>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</si>
  <si>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</si>
  <si>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</si>
  <si>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</si>
  <si>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</si>
  <si>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</si>
  <si>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</si>
  <si>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</si>
  <si>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</si>
  <si>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</si>
  <si>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</si>
  <si>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</si>
  <si>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</si>
  <si>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</si>
  <si>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</si>
  <si>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</si>
  <si>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</si>
  <si>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</si>
  <si>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</si>
  <si>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</si>
  <si>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</si>
  <si>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</si>
  <si>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</si>
  <si>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</si>
  <si>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</si>
  <si>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</si>
  <si>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</si>
  <si>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</si>
  <si>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</si>
  <si>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</si>
  <si>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</si>
  <si>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</si>
  <si>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</si>
  <si>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</si>
  <si>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</si>
  <si>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</si>
  <si>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</si>
  <si>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</si>
  <si>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</si>
  <si>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</si>
  <si>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</si>
  <si>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</si>
  <si>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</si>
  <si>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</si>
  <si>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</si>
  <si>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</si>
  <si>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</si>
  <si>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</si>
  <si>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</si>
  <si>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</si>
  <si>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</si>
  <si>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</si>
  <si>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</si>
  <si>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</si>
  <si>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</si>
  <si>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</si>
  <si>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</si>
  <si>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</si>
  <si>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</si>
  <si>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</si>
  <si>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</si>
  <si>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</si>
  <si>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</si>
  <si>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</si>
  <si>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</si>
  <si>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</si>
  <si>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</si>
  <si>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</si>
  <si>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</si>
  <si>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</si>
  <si>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</si>
  <si>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</si>
  <si>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</si>
  <si>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</si>
  <si>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</si>
  <si>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</si>
  <si>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</si>
  <si>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</si>
  <si>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</si>
  <si>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</si>
  <si>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</si>
  <si>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</si>
  <si>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</si>
  <si>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</si>
  <si>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</si>
  <si>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</si>
  <si>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</si>
  <si>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</si>
  <si>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</si>
  <si>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</si>
  <si>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</si>
  <si>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</si>
  <si>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</si>
  <si>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</si>
  <si>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</si>
  <si>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</si>
  <si>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</si>
  <si>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</si>
  <si>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</si>
  <si>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</si>
  <si>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</si>
  <si>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</si>
  <si>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</si>
  <si>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</si>
  <si>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</si>
  <si>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</si>
  <si>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</si>
  <si>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</si>
  <si>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</si>
  <si>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</si>
  <si>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</si>
  <si>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</si>
  <si>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</si>
  <si>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</si>
  <si>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</si>
  <si>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</si>
  <si>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</si>
  <si>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</si>
  <si>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</si>
  <si>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</si>
  <si>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</si>
  <si>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</si>
  <si>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</si>
  <si>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</si>
  <si>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</si>
  <si>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</si>
  <si>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</si>
  <si>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</si>
  <si>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</si>
  <si>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</si>
  <si>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</si>
  <si>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</si>
  <si>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</si>
  <si>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</si>
  <si>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</si>
  <si>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</si>
  <si>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</si>
  <si>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</si>
  <si>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</si>
  <si>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</si>
  <si>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</si>
  <si>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</si>
  <si>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</si>
  <si>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</si>
  <si>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</si>
  <si>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</si>
  <si>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</si>
  <si>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</si>
  <si>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</si>
  <si>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</si>
  <si>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</si>
  <si>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</si>
  <si>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</si>
  <si>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</si>
  <si>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</si>
  <si>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</si>
  <si>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</si>
  <si>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</si>
  <si>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</si>
  <si>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</si>
  <si>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</si>
  <si>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</si>
  <si>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</si>
  <si>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</si>
  <si>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</si>
  <si>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</si>
  <si>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</si>
  <si>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</si>
  <si>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</si>
  <si>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</si>
  <si>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</si>
  <si>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</si>
  <si>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</si>
  <si>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</si>
  <si>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</si>
  <si>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</si>
  <si>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</si>
  <si>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</si>
  <si>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</si>
  <si>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</si>
  <si>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</si>
  <si>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</si>
  <si>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</si>
  <si>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</si>
  <si>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</si>
  <si>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</si>
  <si>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</si>
  <si>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</si>
  <si>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</si>
  <si>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</si>
  <si>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</si>
  <si>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</si>
  <si>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</si>
  <si>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</si>
  <si>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</si>
  <si>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</si>
  <si>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</si>
  <si>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</si>
  <si>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</si>
  <si>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</si>
  <si>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</si>
  <si>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</si>
  <si>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</si>
  <si>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</si>
  <si>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</si>
  <si>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</si>
  <si>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</si>
  <si>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</si>
  <si>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</si>
  <si>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</si>
  <si>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</si>
  <si>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</si>
  <si>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</si>
  <si>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</si>
  <si>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</si>
  <si>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</si>
  <si>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</si>
  <si>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</si>
  <si>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</si>
  <si>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</si>
  <si>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</si>
  <si>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</si>
  <si>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</si>
  <si>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</si>
  <si>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</si>
  <si>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</si>
  <si>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</si>
  <si>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</si>
  <si>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</si>
  <si>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</si>
  <si>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</si>
  <si>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</si>
  <si>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</si>
  <si>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</si>
  <si>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</si>
  <si>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</si>
  <si>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</si>
  <si>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</si>
  <si>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</si>
  <si>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</si>
  <si>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</si>
  <si>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</si>
  <si>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</si>
  <si>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</si>
  <si>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</si>
  <si>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</si>
  <si>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</si>
  <si>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</si>
  <si>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</si>
  <si>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</si>
  <si>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</si>
  <si>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</si>
  <si>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</si>
  <si>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</si>
  <si>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</si>
  <si>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</si>
  <si>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</si>
  <si>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</si>
  <si>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</si>
  <si>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</si>
  <si>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</si>
  <si>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</si>
  <si>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</si>
  <si>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</si>
  <si>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</si>
  <si>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</si>
  <si>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</si>
  <si>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</si>
  <si>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</si>
  <si>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</si>
  <si>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</si>
  <si>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</si>
  <si>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</si>
  <si>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</si>
  <si>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</si>
  <si>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</si>
  <si>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</si>
  <si>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</si>
  <si>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</si>
  <si>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</si>
  <si>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</si>
  <si>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</si>
  <si>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</si>
  <si>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</si>
  <si>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</si>
  <si>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</si>
  <si>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</si>
  <si>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</si>
  <si>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</si>
  <si>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</si>
  <si>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</si>
  <si>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</si>
  <si>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</si>
  <si>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</si>
  <si>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</si>
  <si>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</si>
  <si>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</si>
  <si>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</si>
  <si>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</si>
  <si>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</si>
  <si>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</si>
  <si>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</si>
  <si>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</si>
  <si>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</si>
  <si>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</si>
  <si>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</si>
  <si>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</si>
  <si>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</si>
  <si>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</si>
  <si>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</si>
  <si>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</si>
  <si>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</si>
  <si>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</si>
  <si>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</si>
  <si>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</si>
  <si>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</si>
  <si>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</si>
  <si>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</si>
  <si>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</si>
  <si>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</si>
  <si>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</si>
  <si>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</si>
  <si>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</si>
  <si>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</si>
  <si>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</si>
  <si>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</si>
  <si>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</si>
  <si>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</si>
  <si>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</si>
  <si>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</si>
  <si>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</si>
  <si>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</si>
  <si>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</si>
  <si>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</si>
  <si>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</si>
  <si>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</si>
  <si>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</si>
  <si>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</si>
  <si>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</si>
  <si>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</si>
  <si>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</si>
  <si>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</si>
  <si>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</si>
  <si>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</si>
  <si>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</si>
  <si>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</si>
  <si>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</si>
  <si>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</si>
  <si>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</si>
  <si>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</si>
  <si>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</si>
  <si>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</si>
  <si>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</si>
  <si>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</si>
  <si>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</si>
  <si>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</si>
  <si>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</si>
  <si>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</si>
  <si>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</si>
  <si>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</si>
  <si>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</si>
  <si>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</si>
  <si>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</si>
  <si>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</si>
  <si>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</si>
  <si>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</si>
  <si>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</si>
  <si>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</si>
  <si>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</si>
  <si>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</si>
  <si>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</si>
  <si>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</si>
  <si>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</si>
  <si>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</si>
  <si>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</si>
  <si>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</si>
  <si>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</si>
  <si>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</si>
  <si>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</si>
  <si>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</si>
  <si>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</si>
  <si>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</si>
  <si>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</si>
  <si>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</si>
  <si>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</si>
  <si>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</si>
  <si>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</si>
  <si>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</si>
  <si>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</si>
  <si>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</si>
  <si>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</si>
  <si>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</si>
  <si>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</si>
  <si>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</si>
  <si>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</si>
  <si>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</si>
  <si>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</si>
  <si>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</si>
  <si>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</si>
  <si>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</si>
  <si>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</si>
  <si>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</si>
  <si>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</si>
  <si>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</si>
  <si>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</si>
  <si>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</si>
  <si>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</si>
  <si>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</si>
  <si>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</si>
  <si>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</si>
  <si>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</si>
  <si>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</si>
  <si>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</si>
  <si>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</si>
  <si>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</si>
  <si>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</si>
  <si>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</si>
  <si>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</si>
  <si>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</si>
  <si>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</si>
  <si>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</si>
  <si>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</si>
  <si>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</si>
  <si>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</si>
  <si>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</si>
  <si>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</si>
  <si>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</si>
  <si>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</si>
  <si>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</si>
  <si>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</si>
  <si>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</si>
  <si>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</si>
  <si>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</si>
  <si>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</si>
  <si>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</si>
  <si>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</si>
  <si>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</si>
  <si>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</si>
  <si>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</si>
  <si>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</si>
  <si>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</si>
  <si>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</si>
  <si>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</si>
  <si>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</si>
  <si>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</si>
  <si>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</si>
  <si>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</si>
  <si>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</si>
  <si>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</si>
  <si>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</si>
  <si>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</si>
  <si>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</si>
  <si>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</si>
  <si>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</si>
  <si>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</si>
  <si>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</si>
  <si>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</si>
  <si>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</si>
  <si>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</si>
  <si>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</si>
  <si>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</si>
  <si>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</si>
  <si>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</si>
  <si>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</si>
  <si>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</si>
  <si>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</si>
  <si>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</si>
  <si>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</si>
  <si>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</si>
  <si>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</si>
  <si>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</si>
  <si>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</si>
  <si>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</si>
  <si>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</si>
  <si>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</si>
  <si>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</si>
  <si>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</si>
  <si>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</si>
  <si>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</si>
  <si>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</si>
  <si>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</si>
  <si>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</si>
  <si>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</si>
  <si>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</si>
  <si>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</si>
  <si>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</si>
  <si>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</si>
  <si>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</si>
  <si>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</si>
  <si>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</si>
  <si>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</si>
  <si>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</si>
  <si>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</si>
  <si>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</si>
  <si>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</si>
  <si>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</si>
  <si>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</si>
  <si>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</si>
  <si>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</si>
  <si>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</si>
  <si>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</si>
  <si>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</si>
  <si>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</si>
  <si>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</si>
  <si>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</si>
  <si>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</si>
  <si>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</si>
  <si>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</si>
  <si>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</si>
  <si>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</si>
  <si>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</si>
  <si>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</si>
  <si>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</si>
  <si>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</si>
  <si>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</si>
  <si>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</si>
  <si>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</si>
  <si>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</si>
  <si>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</si>
  <si>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</si>
  <si>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</si>
  <si>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</si>
  <si>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</si>
  <si>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</si>
  <si>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</si>
  <si>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</si>
  <si>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</si>
  <si>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</si>
  <si>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</si>
  <si>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</si>
  <si>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</si>
  <si>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</si>
  <si>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</si>
  <si>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</si>
  <si>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</si>
  <si>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</si>
  <si>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</si>
  <si>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</si>
  <si>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</si>
  <si>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</si>
  <si>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</si>
  <si>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</si>
  <si>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</si>
  <si>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</si>
  <si>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</si>
  <si>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</si>
  <si>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</si>
  <si>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</si>
  <si>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</si>
  <si>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</si>
  <si>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</si>
  <si>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</si>
  <si>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</si>
  <si>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</si>
  <si>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</si>
  <si>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</si>
  <si>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</si>
  <si>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</si>
  <si>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</si>
  <si>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</si>
  <si>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</si>
  <si>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</si>
  <si>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</si>
  <si>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</si>
  <si>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</si>
  <si>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</si>
  <si>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</si>
  <si>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</si>
  <si>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</si>
  <si>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</si>
  <si>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</si>
  <si>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</si>
  <si>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</si>
  <si>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</si>
  <si>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</si>
  <si>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</si>
  <si>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</si>
  <si>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</si>
  <si>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</si>
  <si>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</si>
  <si>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</si>
  <si>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</si>
  <si>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</si>
  <si>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</si>
  <si>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</si>
  <si>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</si>
  <si>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</si>
  <si>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</si>
  <si>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</si>
  <si>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</si>
  <si>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</si>
  <si>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</si>
  <si>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</si>
  <si>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</si>
  <si>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</si>
  <si>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</si>
  <si>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</si>
  <si>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</si>
  <si>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</si>
  <si>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</si>
  <si>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</si>
  <si>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</si>
  <si>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</si>
  <si>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</si>
  <si>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</si>
  <si>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</si>
  <si>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</si>
  <si>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</si>
  <si>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</si>
  <si>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</si>
  <si>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</si>
  <si>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</si>
  <si>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</si>
  <si>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</si>
  <si>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</si>
  <si>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</si>
  <si>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</si>
  <si>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</si>
  <si>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</si>
  <si>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</si>
  <si>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</si>
  <si>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</si>
  <si>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</si>
  <si>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</si>
  <si>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</si>
  <si>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</si>
  <si>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</si>
  <si>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</si>
  <si>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</si>
  <si>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</si>
  <si>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</si>
  <si>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</si>
  <si>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</si>
  <si>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</si>
  <si>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</si>
  <si>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</si>
  <si>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</si>
  <si>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</si>
  <si>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</si>
  <si>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</si>
  <si>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</si>
  <si>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</si>
  <si>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</si>
  <si>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</si>
  <si>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</si>
  <si>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</si>
  <si>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</si>
  <si>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</si>
  <si>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</si>
  <si>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</si>
  <si>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</si>
  <si>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</si>
  <si>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</si>
  <si>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</si>
  <si>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</si>
  <si>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</si>
  <si>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</si>
  <si>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</si>
  <si>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</si>
  <si>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</si>
  <si>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</si>
  <si>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</si>
  <si>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</si>
  <si>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</si>
  <si>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</si>
  <si>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</si>
  <si>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</si>
  <si>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</si>
  <si>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</si>
  <si>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</si>
  <si>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</si>
  <si>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</si>
  <si>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</si>
  <si>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</si>
  <si>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</si>
  <si>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</si>
  <si>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</si>
  <si>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</si>
  <si>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</si>
  <si>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</si>
  <si>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</si>
  <si>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</si>
  <si>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</si>
  <si>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</si>
  <si>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</si>
  <si>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</si>
  <si>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</si>
  <si>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</si>
  <si>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</si>
  <si>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</si>
  <si>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</si>
  <si>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</si>
  <si>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</si>
  <si>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</si>
  <si>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</si>
  <si>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</si>
  <si>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</si>
  <si>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</si>
  <si>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</si>
  <si>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</si>
  <si>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</si>
  <si>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</si>
  <si>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</si>
  <si>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</si>
  <si>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</si>
  <si>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</si>
  <si>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</si>
  <si>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</si>
  <si>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</si>
  <si>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</si>
  <si>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</si>
  <si>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</si>
  <si>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</si>
  <si>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</si>
  <si>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</si>
  <si>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</si>
  <si>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</si>
  <si>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</si>
  <si>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</si>
  <si>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</si>
  <si>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</si>
  <si>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</si>
  <si>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</si>
  <si>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</si>
  <si>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</si>
  <si>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</si>
  <si>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</si>
  <si>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</si>
  <si>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</si>
  <si>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</si>
  <si>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</si>
  <si>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</si>
  <si>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</si>
  <si>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</si>
  <si>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</si>
  <si>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</si>
  <si>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</si>
  <si>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</si>
  <si>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</si>
  <si>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</si>
  <si>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</si>
  <si>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</si>
  <si>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</si>
  <si>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</si>
  <si>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</si>
  <si>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</si>
  <si>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</si>
  <si>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</si>
  <si>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</si>
  <si>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</si>
  <si>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</si>
  <si>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</si>
  <si>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</si>
  <si>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</si>
  <si>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</si>
  <si>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</si>
  <si>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</si>
  <si>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</si>
  <si>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</si>
  <si>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</si>
  <si>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</si>
  <si>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</si>
  <si>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</si>
  <si>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</si>
  <si>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</si>
  <si>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</si>
  <si>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</si>
  <si>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</si>
  <si>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</si>
  <si>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</si>
  <si>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</si>
  <si>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</si>
  <si>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</si>
  <si>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</si>
  <si>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</si>
  <si>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</si>
  <si>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</si>
  <si>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</si>
  <si>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</si>
  <si>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</si>
  <si>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</si>
  <si>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</si>
  <si>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</si>
  <si>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</si>
  <si>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</si>
  <si>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</si>
  <si>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</si>
  <si>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</si>
  <si>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</si>
  <si>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</si>
  <si>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</si>
  <si>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</si>
  <si>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</si>
  <si>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</si>
  <si>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</si>
  <si>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</si>
  <si>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</si>
  <si>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</si>
  <si>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</si>
  <si>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</si>
  <si>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</si>
  <si>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</si>
  <si>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</si>
  <si>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</si>
  <si>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</si>
  <si>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</si>
  <si>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</si>
  <si>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</si>
  <si>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</si>
  <si>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</si>
  <si>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</si>
  <si>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</si>
  <si>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</si>
  <si>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</si>
  <si>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</si>
  <si>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</si>
  <si>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</si>
  <si>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</si>
  <si>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</si>
  <si>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</si>
  <si>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</si>
  <si>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</si>
  <si>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</si>
  <si>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</si>
  <si>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</si>
  <si>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</si>
  <si>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</si>
  <si>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</si>
  <si>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</si>
  <si>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</si>
  <si>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</si>
  <si>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</si>
  <si>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</si>
  <si>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</si>
  <si>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</si>
  <si>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</si>
  <si>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</si>
  <si>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</si>
  <si>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</si>
  <si>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</si>
  <si>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</si>
  <si>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</si>
  <si>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</si>
  <si>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</si>
  <si>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</si>
  <si>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</si>
  <si>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</si>
  <si>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</si>
  <si>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</si>
  <si>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</si>
  <si>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</si>
  <si>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</si>
  <si>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</si>
  <si>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</si>
  <si>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</si>
  <si>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</si>
  <si>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</si>
  <si>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</si>
  <si>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</si>
  <si>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</si>
  <si>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</si>
  <si>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</si>
  <si>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</si>
  <si>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</si>
  <si>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</si>
  <si>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</si>
  <si>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</si>
  <si>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</si>
  <si>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</si>
  <si>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</si>
  <si>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</si>
  <si>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</si>
  <si>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</si>
  <si>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</si>
  <si>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</si>
  <si>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</si>
  <si>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</si>
  <si>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</si>
  <si>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</si>
  <si>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</si>
  <si>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</si>
  <si>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</si>
  <si>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</si>
  <si>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</si>
  <si>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</si>
  <si>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</si>
  <si>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</si>
  <si>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</si>
  <si>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</si>
  <si>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</si>
  <si>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</si>
  <si>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</si>
  <si>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</si>
  <si>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</si>
  <si>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</si>
  <si>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</si>
  <si>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</si>
  <si>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</si>
  <si>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</si>
  <si>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</si>
  <si>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</si>
  <si>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</si>
  <si>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</si>
  <si>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</si>
  <si>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</si>
  <si>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</si>
  <si>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</si>
  <si>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</si>
  <si>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</si>
  <si>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</si>
  <si>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</si>
  <si>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</si>
  <si>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</si>
  <si>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</si>
  <si>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</si>
  <si>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</si>
  <si>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</si>
  <si>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</si>
  <si>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</si>
  <si>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</si>
  <si>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</si>
  <si>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</si>
  <si>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</si>
  <si>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</si>
  <si>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</si>
  <si>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</si>
  <si>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</si>
  <si>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</si>
  <si>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</si>
  <si>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</si>
  <si>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</si>
  <si>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</si>
  <si>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</si>
  <si>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</si>
  <si>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</si>
  <si>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</si>
  <si>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</si>
  <si>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</si>
  <si>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</si>
  <si>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</si>
  <si>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</si>
  <si>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</si>
  <si>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</si>
  <si>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</si>
  <si>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</si>
  <si>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</si>
  <si>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</si>
  <si>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</si>
  <si>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</si>
  <si>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</si>
  <si>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</si>
  <si>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</si>
  <si>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</si>
  <si>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</si>
  <si>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</si>
  <si>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</si>
  <si>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</si>
  <si>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</si>
  <si>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</si>
  <si>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</si>
  <si>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</si>
  <si>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</si>
  <si>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</si>
  <si>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</si>
  <si>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</si>
  <si>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</si>
  <si>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</si>
  <si>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</si>
  <si>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</si>
  <si>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</si>
  <si>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</si>
  <si>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</si>
  <si>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</si>
  <si>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</si>
  <si>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</si>
  <si>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</si>
  <si>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</si>
  <si>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</si>
  <si>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</si>
  <si>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</si>
  <si>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</si>
  <si>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</si>
  <si>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</si>
  <si>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</si>
  <si>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</si>
  <si>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</si>
  <si>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</si>
  <si>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</si>
  <si>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</si>
  <si>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</si>
  <si>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</si>
  <si>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</si>
  <si>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</si>
  <si>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</si>
  <si>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</si>
  <si>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</si>
  <si>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</si>
  <si>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</si>
  <si>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</si>
  <si>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</si>
  <si>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</si>
  <si>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</si>
  <si>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</si>
  <si>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</si>
  <si>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</si>
  <si>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</si>
  <si>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</si>
  <si>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</si>
  <si>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</si>
  <si>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</si>
  <si>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</si>
  <si>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</si>
  <si>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</si>
  <si>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</si>
  <si>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</si>
  <si>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</si>
  <si>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</si>
  <si>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</si>
  <si>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</si>
  <si>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</si>
  <si>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</si>
  <si>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</si>
  <si>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</si>
  <si>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</si>
  <si>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</si>
  <si>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</si>
  <si>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</si>
  <si>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</si>
  <si>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</si>
  <si>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</si>
  <si>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</si>
  <si>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</si>
  <si>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</si>
  <si>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</si>
  <si>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</si>
  <si>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</si>
  <si>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</si>
  <si>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</si>
  <si>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</si>
  <si>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</si>
  <si>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</si>
  <si>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</si>
  <si>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</si>
  <si>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</si>
  <si>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</si>
  <si>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</si>
  <si>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</si>
  <si>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</si>
  <si>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</si>
  <si>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</si>
  <si>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</si>
  <si>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</si>
  <si>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</si>
  <si>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</si>
  <si>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</si>
  <si>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</si>
  <si>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</si>
  <si>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</si>
  <si>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</si>
  <si>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</si>
  <si>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</si>
  <si>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</si>
  <si>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</si>
  <si>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</si>
  <si>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</si>
  <si>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</si>
  <si>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</si>
  <si>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</si>
  <si>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</si>
  <si>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</si>
  <si>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</si>
  <si>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</si>
  <si>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</si>
  <si>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</si>
  <si>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</si>
  <si>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</si>
  <si>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</si>
  <si>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</si>
  <si>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</si>
  <si>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</si>
  <si>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</si>
  <si>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</si>
  <si>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</si>
  <si>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</si>
  <si>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</si>
  <si>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</si>
  <si>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</si>
  <si>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</si>
  <si>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</si>
  <si>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</si>
  <si>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</si>
  <si>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</si>
  <si>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</si>
  <si>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</si>
  <si>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</si>
  <si>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</si>
  <si>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</si>
  <si>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</si>
  <si>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</si>
  <si>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</si>
  <si>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</si>
  <si>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</si>
  <si>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</si>
  <si>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</si>
  <si>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</si>
  <si>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</si>
  <si>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</si>
  <si>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</si>
  <si>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</si>
  <si>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</si>
  <si>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</si>
  <si>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</si>
  <si>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</si>
  <si>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</si>
  <si>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</si>
  <si>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</si>
  <si>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</si>
  <si>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</si>
  <si>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</si>
  <si>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</si>
  <si>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</si>
  <si>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</si>
  <si>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</si>
  <si>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</si>
  <si>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</si>
  <si>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</si>
  <si>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</si>
  <si>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</si>
  <si>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</si>
  <si>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</si>
  <si>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</si>
  <si>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</si>
  <si>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</si>
  <si>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</si>
  <si>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</si>
  <si>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</si>
  <si>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</si>
  <si>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</si>
  <si>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</si>
  <si>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</si>
  <si>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</si>
  <si>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</si>
  <si>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</si>
  <si>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</si>
  <si>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</si>
  <si>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</si>
  <si>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</si>
  <si>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</si>
  <si>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</si>
  <si>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</si>
  <si>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</si>
  <si>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</si>
  <si>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</si>
  <si>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</si>
  <si>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</si>
  <si>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</si>
  <si>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</si>
  <si>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</si>
  <si>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</si>
  <si>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</si>
  <si>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</si>
  <si>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</si>
  <si>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</si>
  <si>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</si>
  <si>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</si>
  <si>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</si>
  <si>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</si>
  <si>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</si>
  <si>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</si>
  <si>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</si>
  <si>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</si>
  <si>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</si>
  <si>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</si>
  <si>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</si>
  <si>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</si>
  <si>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</si>
  <si>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</si>
  <si>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</si>
  <si>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</si>
  <si>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</si>
  <si>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</si>
  <si>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</si>
  <si>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</si>
  <si>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</si>
  <si>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</si>
  <si>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</si>
  <si>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</si>
  <si>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</si>
  <si>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</si>
  <si>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</si>
  <si>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</si>
  <si>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</si>
  <si>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</si>
  <si>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</si>
  <si>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</si>
  <si>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</si>
  <si>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</si>
  <si>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</si>
  <si>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</si>
  <si>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</si>
  <si>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</si>
  <si>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</si>
  <si>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</si>
  <si>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</si>
  <si>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</si>
  <si>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</si>
  <si>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</si>
  <si>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</si>
  <si>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</si>
  <si>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</si>
  <si>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</si>
  <si>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</si>
  <si>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</si>
  <si>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</si>
  <si>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</si>
  <si>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</si>
  <si>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</si>
  <si>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</si>
  <si>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</si>
  <si>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</si>
  <si>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</si>
  <si>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</si>
  <si>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</si>
  <si>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</si>
  <si>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</si>
  <si>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</si>
  <si>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</si>
  <si>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</si>
  <si>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</si>
  <si>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</si>
  <si>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</si>
  <si>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</si>
  <si>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</si>
  <si>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</si>
  <si>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</si>
  <si>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</si>
  <si>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</si>
  <si>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</si>
  <si>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</si>
  <si>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</si>
  <si>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</si>
  <si>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</si>
  <si>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</si>
  <si>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</si>
  <si>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</si>
  <si>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</si>
  <si>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</si>
  <si>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</si>
  <si>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</si>
  <si>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</si>
  <si>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</si>
  <si>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</si>
  <si>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</si>
  <si>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</si>
  <si>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</si>
  <si>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</si>
  <si>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</si>
  <si>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</si>
  <si>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</si>
  <si>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</si>
  <si>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</si>
  <si>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</si>
  <si>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</si>
  <si>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</si>
  <si>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</si>
  <si>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</si>
  <si>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</si>
  <si>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</si>
  <si>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</si>
  <si>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</si>
  <si>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</si>
  <si>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</si>
  <si>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</si>
  <si>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</si>
  <si>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</si>
  <si>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</si>
  <si>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</si>
  <si>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</si>
  <si>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</si>
  <si>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</si>
  <si>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</si>
  <si>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</si>
  <si>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</si>
  <si>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</si>
  <si>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</si>
  <si>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</si>
  <si>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</si>
  <si>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</si>
  <si>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</si>
  <si>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</si>
  <si>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</si>
  <si>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</si>
  <si>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</si>
  <si>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</si>
  <si>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</si>
  <si>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</si>
  <si>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</si>
  <si>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</si>
  <si>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</si>
  <si>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</si>
  <si>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</si>
  <si>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</si>
  <si>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</si>
  <si>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</si>
  <si>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</si>
  <si>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</si>
  <si>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</si>
  <si>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</si>
  <si>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</si>
  <si>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</si>
  <si>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</si>
  <si>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</si>
  <si>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</si>
  <si>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</si>
  <si>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</si>
  <si>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</si>
  <si>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</si>
  <si>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</si>
  <si>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</si>
  <si>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</si>
  <si>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</si>
  <si>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</si>
  <si>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</si>
  <si>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</si>
  <si>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</si>
  <si>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</si>
  <si>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</si>
  <si>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</si>
  <si>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</si>
  <si>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</si>
  <si>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</si>
  <si>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</si>
  <si>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</si>
  <si>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</si>
  <si>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</si>
  <si>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</si>
  <si>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</si>
  <si>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</si>
  <si>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</si>
  <si>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</si>
  <si>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</si>
  <si>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</si>
  <si>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</si>
  <si>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</si>
  <si>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</si>
  <si>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</si>
  <si>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</si>
  <si>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</si>
  <si>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</si>
  <si>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</si>
  <si>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</si>
  <si>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</si>
  <si>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</si>
  <si>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</si>
  <si>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</si>
  <si>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</si>
  <si>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</si>
  <si>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</si>
  <si>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</si>
  <si>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</si>
  <si>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</si>
  <si>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</si>
  <si>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</si>
  <si>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</si>
  <si>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</si>
  <si>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</si>
  <si>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</si>
  <si>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</si>
  <si>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</si>
  <si>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</si>
  <si>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</si>
  <si>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</si>
  <si>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</si>
  <si>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</si>
  <si>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</si>
  <si>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</si>
  <si>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</si>
  <si>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</si>
  <si>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</si>
  <si>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</si>
  <si>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</si>
  <si>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</si>
  <si>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</si>
  <si>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</si>
  <si>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</si>
  <si>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</si>
  <si>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</si>
  <si>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</si>
  <si>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</si>
  <si>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</si>
  <si>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</si>
  <si>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</si>
  <si>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</si>
  <si>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</si>
  <si>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</si>
  <si>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</si>
  <si>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</si>
  <si>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</si>
  <si>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</si>
  <si>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</si>
  <si>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</si>
  <si>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</si>
  <si>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</si>
  <si>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</si>
  <si>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</si>
  <si>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</si>
  <si>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</si>
  <si>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</si>
  <si>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</si>
  <si>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</si>
  <si>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</si>
  <si>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</si>
  <si>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</si>
  <si>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</si>
  <si>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</si>
  <si>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</si>
  <si>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</si>
  <si>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</si>
  <si>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</si>
  <si>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</si>
  <si>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</si>
  <si>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</si>
  <si>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</si>
  <si>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</si>
  <si>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</si>
  <si>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</si>
  <si>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</si>
  <si>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</si>
  <si>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</si>
  <si>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</si>
  <si>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</si>
  <si>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</si>
  <si>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</si>
  <si>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</si>
  <si>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</si>
  <si>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</si>
  <si>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</si>
  <si>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</si>
  <si>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</si>
  <si>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</si>
  <si>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</si>
  <si>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</si>
  <si>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</si>
  <si>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</si>
  <si>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</si>
  <si>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</si>
  <si>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</si>
  <si>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</si>
  <si>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</si>
  <si>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</si>
  <si>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</si>
  <si>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</si>
  <si>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</si>
  <si>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</si>
  <si>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</si>
  <si>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</si>
  <si>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</si>
  <si>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</si>
  <si>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</si>
  <si>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</si>
  <si>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</si>
  <si>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</si>
  <si>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</si>
  <si>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</si>
  <si>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</si>
  <si>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</si>
  <si>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</si>
  <si>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</si>
  <si>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</si>
  <si>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</si>
  <si>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</si>
  <si>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</si>
  <si>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</si>
  <si>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</si>
  <si>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</si>
  <si>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</si>
  <si>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</si>
  <si>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</si>
  <si>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</si>
  <si>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</si>
  <si>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</si>
  <si>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</si>
  <si>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</si>
  <si>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</si>
  <si>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</si>
  <si>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</si>
  <si>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</si>
  <si>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</si>
  <si>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</si>
  <si>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</si>
  <si>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</si>
  <si>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</si>
  <si>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</si>
  <si>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</si>
  <si>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</si>
  <si>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</si>
  <si>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</si>
  <si>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</si>
  <si>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</si>
  <si>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</si>
  <si>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</si>
  <si>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</si>
  <si>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</si>
  <si>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</si>
  <si>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</si>
  <si>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</si>
  <si>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</si>
  <si>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</si>
  <si>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</si>
  <si>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</si>
  <si>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</si>
  <si>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</si>
  <si>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</si>
  <si>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</si>
  <si>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</si>
  <si>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</si>
  <si>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</si>
  <si>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</si>
  <si>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</si>
  <si>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</si>
  <si>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</si>
  <si>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</si>
  <si>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</si>
  <si>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</si>
  <si>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</si>
  <si>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</si>
  <si>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</si>
  <si>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</si>
  <si>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</si>
  <si>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</si>
  <si>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</si>
  <si>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</si>
  <si>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</si>
  <si>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</si>
  <si>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</si>
  <si>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</si>
  <si>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</si>
  <si>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</si>
  <si>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</si>
  <si>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</si>
  <si>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</si>
  <si>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</si>
  <si>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</si>
  <si>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</si>
  <si>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</si>
  <si>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</si>
  <si>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</si>
  <si>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</si>
  <si>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</si>
  <si>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</si>
  <si>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</si>
  <si>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</si>
  <si>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</si>
  <si>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</si>
  <si>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</si>
  <si>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</si>
  <si>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</si>
  <si>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</si>
  <si>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</si>
  <si>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</si>
  <si>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</si>
  <si>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</si>
  <si>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</si>
  <si>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</si>
  <si>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</si>
  <si>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</si>
  <si>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</si>
  <si>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</si>
  <si>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</si>
  <si>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</si>
  <si>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</si>
  <si>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</si>
  <si>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</si>
  <si>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</si>
  <si>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</si>
  <si>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</si>
  <si>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</si>
  <si>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</si>
  <si>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</si>
  <si>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</si>
  <si>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</si>
  <si>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</si>
  <si>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</si>
  <si>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</si>
  <si>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</si>
  <si>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</si>
  <si>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</si>
  <si>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</si>
  <si>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</si>
  <si>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</si>
  <si>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</si>
  <si>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</si>
  <si>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</si>
  <si>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</si>
  <si>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</si>
  <si>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</si>
  <si>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</si>
  <si>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</si>
  <si>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</si>
  <si>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</si>
  <si>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</si>
  <si>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</si>
  <si>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</si>
  <si>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</si>
  <si>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</si>
  <si>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</si>
  <si>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</si>
  <si>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</si>
  <si>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</si>
  <si>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</si>
  <si>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</si>
  <si>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</si>
  <si>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</si>
  <si>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</si>
  <si>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</si>
  <si>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</si>
  <si>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</si>
  <si>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</si>
  <si>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</si>
  <si>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</si>
  <si>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</si>
  <si>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</si>
  <si>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</si>
  <si>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</si>
  <si>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</si>
  <si>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</si>
  <si>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</si>
  <si>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</si>
  <si>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</si>
  <si>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</si>
  <si>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</si>
  <si>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</si>
  <si>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</si>
  <si>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</si>
  <si>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</si>
  <si>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</si>
  <si>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</si>
  <si>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</si>
  <si>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</si>
  <si>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</si>
  <si>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</si>
  <si>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</si>
  <si>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</si>
  <si>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</si>
  <si>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</si>
  <si>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</si>
  <si>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</si>
  <si>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</si>
  <si>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</si>
  <si>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</si>
  <si>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</si>
  <si>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</si>
  <si>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</si>
  <si>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</si>
  <si>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</si>
  <si>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</si>
  <si>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</si>
  <si>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</si>
  <si>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</si>
  <si>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</si>
  <si>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</si>
  <si>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</si>
  <si>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</si>
  <si>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</si>
  <si>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</si>
  <si>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</si>
  <si>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</si>
  <si>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</si>
  <si>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</si>
  <si>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</si>
  <si>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</si>
  <si>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</si>
  <si>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</si>
  <si>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</si>
  <si>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</si>
  <si>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</si>
  <si>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</si>
  <si>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</si>
  <si>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</si>
  <si>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</si>
  <si>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</si>
  <si>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</si>
  <si>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</si>
  <si>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</si>
  <si>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</si>
  <si>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</si>
  <si>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</si>
  <si>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</si>
  <si>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</si>
  <si>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</si>
  <si>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</si>
  <si>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</si>
  <si>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</si>
  <si>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</si>
  <si>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</si>
  <si>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</si>
  <si>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</si>
  <si>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</si>
  <si>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</si>
  <si>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</si>
  <si>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</si>
  <si>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</si>
  <si>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</si>
  <si>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</si>
  <si>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</si>
  <si>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</si>
  <si>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</si>
  <si>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</si>
  <si>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</si>
  <si>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</si>
  <si>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</si>
  <si>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</si>
  <si>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</si>
  <si>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</si>
  <si>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</si>
  <si>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</si>
  <si>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</si>
  <si>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</si>
  <si>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</si>
  <si>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</si>
  <si>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</si>
  <si>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</si>
  <si>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</si>
  <si>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</si>
  <si>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</si>
  <si>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</si>
  <si>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</si>
  <si>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</si>
  <si>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</si>
  <si>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</si>
  <si>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</si>
  <si>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</si>
  <si>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</si>
  <si>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</si>
  <si>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</si>
  <si>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</si>
  <si>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</si>
  <si>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</si>
  <si>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</si>
  <si>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</si>
  <si>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</si>
  <si>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</si>
  <si>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</si>
  <si>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</si>
  <si>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</si>
  <si>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</si>
  <si>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</si>
  <si>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</si>
  <si>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</si>
  <si>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</si>
  <si>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</si>
  <si>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</si>
  <si>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</si>
  <si>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</si>
  <si>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</si>
  <si>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</si>
  <si>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</si>
  <si>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</si>
  <si>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</si>
  <si>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</si>
  <si>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</si>
  <si>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</si>
  <si>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</si>
  <si>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</si>
  <si>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</si>
  <si>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</si>
  <si>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</si>
  <si>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</si>
  <si>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</si>
  <si>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</si>
  <si>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</si>
  <si>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</si>
  <si>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</si>
  <si>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</si>
  <si>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</si>
  <si>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</si>
  <si>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</si>
  <si>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</si>
  <si>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</si>
  <si>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</si>
  <si>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</si>
  <si>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</si>
  <si>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</si>
  <si>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</si>
  <si>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</si>
  <si>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</si>
  <si>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</si>
  <si>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</si>
  <si>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</si>
  <si>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</si>
  <si>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</si>
  <si>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</si>
  <si>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</si>
  <si>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</si>
  <si>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</si>
  <si>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</si>
  <si>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</si>
  <si>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</si>
  <si>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</si>
  <si>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</si>
  <si>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</si>
  <si>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</si>
  <si>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</si>
  <si>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</si>
  <si>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</si>
  <si>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</si>
  <si>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</si>
  <si>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</si>
  <si>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</si>
  <si>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</si>
  <si>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</si>
  <si>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</si>
  <si>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</si>
  <si>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</si>
  <si>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</si>
  <si>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</si>
  <si>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</si>
  <si>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</si>
  <si>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</si>
  <si>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</si>
  <si>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</si>
  <si>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</si>
  <si>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</si>
  <si>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</si>
  <si>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</si>
  <si>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</si>
  <si>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</si>
  <si>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</si>
  <si>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</si>
  <si>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</si>
  <si>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</si>
  <si>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</si>
  <si>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</si>
  <si>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</si>
  <si>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</si>
  <si>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</si>
  <si>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</si>
  <si>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</si>
  <si>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</si>
  <si>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</si>
  <si>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</si>
  <si>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</si>
  <si>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</si>
  <si>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</si>
  <si>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</si>
  <si>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</si>
  <si>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</si>
  <si>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</si>
  <si>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</si>
  <si>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</si>
  <si>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</si>
  <si>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</si>
  <si>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</si>
  <si>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</si>
  <si>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</si>
  <si>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</si>
  <si>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</si>
  <si>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</si>
  <si>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</si>
  <si>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</si>
  <si>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</si>
  <si>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</si>
  <si>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</si>
  <si>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</si>
  <si>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</si>
  <si>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</si>
  <si>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</si>
  <si>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</si>
  <si>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</si>
  <si>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</si>
  <si>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</si>
  <si>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</si>
  <si>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</si>
  <si>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</si>
  <si>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</si>
  <si>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</si>
  <si>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</si>
  <si>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</si>
  <si>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</si>
  <si>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</si>
  <si>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</si>
  <si>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</si>
  <si>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</si>
  <si>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</si>
  <si>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</si>
  <si>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</si>
  <si>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</si>
  <si>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</si>
  <si>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</si>
  <si>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</si>
  <si>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</si>
  <si>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</si>
  <si>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</si>
  <si>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</si>
  <si>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</si>
  <si>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</si>
  <si>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</si>
  <si>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</si>
  <si>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</si>
  <si>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</si>
  <si>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</si>
  <si>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</si>
  <si>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</si>
  <si>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</si>
  <si>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</si>
  <si>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</si>
  <si>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</si>
  <si>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</si>
  <si>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</si>
  <si>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</si>
  <si>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</si>
  <si>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</si>
  <si>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</si>
  <si>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</si>
  <si>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</si>
  <si>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</si>
  <si>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</si>
  <si>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</si>
  <si>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</si>
  <si>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</si>
  <si>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</si>
  <si>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</si>
  <si>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</si>
  <si>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</si>
  <si>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</si>
  <si>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</si>
  <si>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</si>
  <si>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</si>
  <si>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</si>
  <si>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</si>
  <si>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</si>
  <si>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</si>
  <si>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</si>
  <si>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</si>
  <si>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</si>
  <si>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</si>
  <si>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</si>
  <si>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</si>
  <si>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</si>
  <si>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</si>
  <si>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</si>
  <si>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</si>
  <si>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</si>
  <si>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</si>
  <si>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</si>
  <si>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</si>
  <si>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</si>
  <si>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</si>
  <si>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</si>
  <si>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</si>
  <si>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</si>
  <si>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</si>
  <si>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</si>
  <si>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</si>
  <si>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</si>
  <si>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</si>
  <si>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</si>
  <si>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</si>
  <si>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</si>
  <si>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</si>
  <si>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</si>
  <si>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</si>
  <si>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</si>
  <si>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</si>
  <si>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</si>
  <si>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</si>
  <si>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</si>
  <si>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</si>
  <si>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</si>
  <si>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</si>
  <si>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</si>
  <si>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</si>
  <si>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</si>
  <si>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</si>
  <si>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</si>
  <si>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</si>
  <si>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</si>
  <si>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</si>
  <si>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</si>
  <si>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</si>
  <si>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</si>
  <si>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</si>
  <si>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</si>
  <si>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</si>
  <si>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</si>
  <si>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</si>
  <si>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</si>
  <si>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</si>
  <si>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</si>
  <si>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</si>
  <si>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</si>
  <si>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</si>
  <si>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</si>
  <si>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</si>
  <si>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</si>
  <si>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</si>
  <si>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</si>
  <si>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</si>
  <si>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</si>
  <si>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</si>
  <si>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</si>
  <si>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</si>
  <si>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</si>
  <si>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</si>
  <si>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</si>
  <si>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</si>
  <si>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</si>
  <si>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</si>
  <si>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</si>
  <si>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</si>
  <si>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</si>
  <si>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</si>
  <si>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</si>
  <si>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</si>
  <si>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</si>
  <si>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</si>
  <si>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</si>
  <si>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</si>
  <si>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</si>
  <si>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</si>
  <si>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</si>
  <si>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</si>
  <si>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</si>
  <si>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</si>
  <si>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</si>
  <si>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</si>
  <si>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</si>
  <si>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</si>
  <si>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</si>
  <si>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</si>
  <si>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</si>
  <si>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</si>
  <si>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</si>
  <si>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</si>
  <si>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</si>
  <si>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</si>
  <si>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</si>
  <si>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</si>
  <si>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</si>
  <si>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</si>
  <si>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</si>
  <si>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</si>
  <si>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</si>
  <si>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</si>
  <si>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</si>
  <si>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</si>
  <si>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</si>
  <si>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</si>
  <si>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</si>
  <si>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</si>
  <si>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</si>
  <si>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</si>
  <si>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</si>
  <si>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</si>
  <si>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</si>
  <si>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</si>
  <si>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</si>
  <si>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</si>
  <si>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</si>
  <si>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</si>
  <si>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</si>
  <si>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</si>
  <si>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</si>
  <si>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</si>
  <si>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</si>
  <si>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</si>
  <si>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</si>
  <si>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</si>
  <si>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</si>
  <si>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</si>
  <si>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</si>
  <si>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</si>
  <si>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</si>
  <si>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</si>
  <si>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</si>
  <si>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</si>
  <si>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</si>
  <si>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</si>
  <si>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</si>
  <si>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</si>
  <si>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</si>
  <si>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</si>
  <si>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</si>
  <si>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</si>
  <si>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</si>
  <si>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</si>
  <si>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</si>
  <si>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</si>
  <si>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</si>
  <si>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</si>
  <si>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</si>
  <si>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</si>
  <si>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</si>
  <si>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</si>
  <si>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</si>
  <si>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</si>
  <si>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</si>
  <si>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</si>
  <si>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</si>
  <si>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</si>
  <si>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</si>
  <si>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</si>
  <si>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</si>
  <si>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</si>
  <si>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</si>
  <si>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</si>
  <si>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</si>
  <si>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</si>
  <si>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</si>
  <si>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</si>
  <si>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</si>
  <si>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</si>
  <si>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</si>
  <si>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</si>
  <si>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</si>
  <si>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</si>
  <si>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</si>
  <si>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</si>
  <si>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</si>
  <si>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</si>
  <si>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</si>
  <si>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</si>
  <si>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</si>
  <si>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</si>
  <si>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</si>
  <si>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</si>
  <si>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</si>
  <si>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</si>
  <si>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</si>
  <si>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</si>
  <si>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</si>
  <si>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</si>
  <si>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</si>
  <si>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</si>
  <si>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</si>
  <si>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</si>
  <si>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</si>
  <si>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</si>
  <si>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</si>
  <si>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</si>
  <si>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</si>
  <si>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</si>
  <si>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</si>
  <si>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</si>
  <si>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</si>
  <si>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</si>
  <si>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</si>
  <si>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</si>
  <si>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</si>
  <si>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</si>
  <si>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</si>
  <si>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</si>
  <si>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</si>
  <si>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</si>
  <si>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</si>
  <si>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</si>
  <si>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</si>
  <si>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</si>
  <si>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</si>
  <si>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</si>
  <si>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</si>
  <si>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</si>
  <si>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</si>
  <si>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</si>
  <si>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</si>
  <si>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</si>
  <si>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</si>
  <si>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</si>
  <si>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</si>
  <si>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</si>
  <si>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</si>
  <si>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</si>
  <si>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</si>
  <si>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</si>
  <si>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</si>
  <si>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</si>
  <si>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</si>
  <si>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</si>
  <si>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</si>
  <si>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</si>
  <si>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</si>
  <si>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</si>
  <si>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</si>
  <si>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</si>
  <si>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</si>
  <si>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</si>
  <si>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</si>
  <si>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</si>
  <si>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</si>
  <si>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</si>
  <si>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</si>
  <si>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</si>
  <si>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</si>
  <si>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</si>
  <si>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</si>
  <si>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</si>
  <si>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</si>
  <si>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</si>
  <si>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</si>
  <si>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</si>
  <si>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</si>
  <si>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</si>
  <si>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</si>
  <si>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</si>
  <si>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</si>
  <si>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</si>
  <si>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</si>
  <si>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</si>
  <si>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</si>
  <si>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</si>
  <si>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</si>
  <si>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</si>
  <si>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</si>
  <si>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</si>
  <si>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</si>
  <si>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</si>
  <si>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</si>
  <si>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</si>
  <si>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</si>
  <si>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</si>
  <si>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</si>
  <si>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</si>
  <si>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</si>
  <si>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</si>
  <si>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</si>
  <si>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</si>
  <si>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</si>
  <si>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</si>
  <si>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</si>
  <si>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</si>
  <si>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</si>
  <si>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</si>
  <si>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</si>
  <si>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</si>
  <si>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</si>
  <si>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</si>
  <si>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</si>
  <si>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</si>
  <si>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</si>
  <si>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</si>
  <si>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</si>
  <si>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</si>
  <si>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</si>
  <si>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</si>
  <si>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</si>
  <si>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</si>
  <si>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</si>
  <si>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</si>
  <si>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</si>
  <si>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</si>
  <si>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</si>
  <si>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</si>
  <si>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</si>
  <si>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</si>
  <si>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</si>
  <si>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</si>
  <si>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</si>
  <si>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</si>
  <si>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</si>
  <si>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</si>
  <si>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</si>
  <si>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</si>
  <si>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</si>
  <si>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</si>
  <si>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</si>
  <si>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</si>
  <si>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</si>
  <si>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</si>
  <si>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</si>
  <si>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</si>
  <si>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</si>
  <si>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</si>
  <si>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</si>
  <si>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</si>
  <si>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</si>
  <si>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</si>
  <si>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</si>
  <si>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</si>
  <si>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</si>
  <si>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</si>
  <si>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</si>
  <si>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</si>
  <si>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</si>
  <si>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</si>
  <si>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</si>
  <si>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</si>
  <si>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</si>
  <si>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</si>
  <si>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</si>
  <si>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</si>
  <si>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</si>
  <si>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</si>
  <si>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</si>
  <si>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</si>
  <si>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</si>
  <si>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</si>
  <si>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</si>
  <si>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</si>
  <si>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</si>
  <si>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</si>
  <si>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</si>
  <si>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</si>
  <si>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</si>
  <si>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</si>
  <si>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</si>
  <si>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</si>
  <si>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</si>
  <si>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</si>
  <si>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</si>
  <si>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</si>
  <si>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</si>
  <si>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</si>
  <si>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</si>
  <si>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</si>
  <si>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</si>
  <si>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</si>
  <si>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</si>
  <si>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</si>
  <si>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</si>
  <si>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</si>
  <si>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</si>
  <si>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</si>
  <si>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</si>
  <si>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</si>
  <si>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</si>
  <si>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</si>
  <si>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</si>
  <si>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</si>
  <si>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</si>
  <si>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</si>
  <si>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</si>
  <si>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</si>
  <si>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</si>
  <si>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</si>
  <si>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</si>
  <si>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</si>
  <si>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</si>
  <si>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</si>
  <si>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</si>
  <si>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</si>
  <si>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</si>
  <si>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</si>
  <si>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</si>
  <si>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</si>
  <si>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</si>
  <si>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</si>
  <si>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</si>
  <si>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</si>
  <si>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</si>
  <si>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</si>
  <si>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</si>
  <si>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</si>
  <si>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</si>
  <si>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</si>
  <si>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</si>
  <si>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</si>
  <si>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</si>
  <si>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</si>
  <si>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</si>
  <si>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</si>
  <si>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</si>
  <si>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</si>
  <si>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</si>
  <si>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</si>
  <si>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</si>
  <si>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</si>
  <si>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</si>
  <si>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</si>
  <si>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</si>
  <si>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</si>
  <si>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</si>
  <si>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</si>
  <si>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</si>
  <si>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</si>
  <si>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</si>
  <si>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</si>
  <si>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</si>
  <si>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</si>
  <si>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</si>
  <si>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</si>
  <si>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</si>
  <si>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</si>
  <si>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</si>
  <si>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</si>
  <si>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</si>
  <si>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</si>
  <si>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</si>
  <si>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</si>
  <si>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</si>
  <si>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</si>
  <si>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</si>
  <si>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</si>
  <si>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</si>
  <si>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</si>
  <si>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</si>
  <si>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</si>
  <si>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</si>
  <si>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</si>
  <si>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</si>
  <si>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</si>
  <si>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</si>
  <si>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</si>
  <si>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</si>
  <si>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</si>
  <si>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</si>
  <si>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</si>
  <si>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</si>
  <si>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</si>
  <si>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</si>
  <si>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</si>
  <si>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</si>
  <si>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</si>
  <si>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</si>
  <si>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</si>
  <si>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</si>
  <si>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</si>
  <si>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</si>
  <si>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</si>
  <si>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</si>
  <si>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</si>
  <si>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</si>
  <si>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</si>
  <si>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</si>
  <si>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</si>
  <si>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</si>
  <si>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</si>
  <si>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</si>
  <si>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</si>
  <si>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</si>
  <si>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</si>
  <si>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</si>
  <si>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</si>
  <si>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</si>
  <si>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</si>
  <si>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</si>
  <si>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</si>
  <si>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</si>
  <si>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</si>
  <si>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</si>
  <si>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</si>
  <si>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</si>
  <si>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</si>
  <si>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</si>
  <si>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</si>
  <si>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</si>
  <si>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</si>
  <si>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</si>
  <si>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</si>
  <si>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</si>
  <si>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</si>
  <si>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</si>
  <si>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</si>
  <si>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</si>
  <si>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</si>
  <si>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</si>
  <si>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</si>
  <si>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</si>
  <si>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</si>
  <si>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</si>
  <si>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</si>
  <si>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</si>
  <si>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</si>
  <si>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</si>
  <si>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</si>
  <si>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</si>
  <si>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</si>
  <si>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</si>
  <si>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</si>
  <si>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</si>
  <si>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</si>
  <si>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</si>
  <si>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</si>
  <si>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</si>
  <si>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</si>
  <si>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</si>
  <si>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</si>
  <si>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</si>
  <si>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</si>
  <si>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</si>
  <si>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</si>
  <si>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</si>
  <si>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</si>
  <si>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</si>
  <si>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</si>
  <si>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</si>
  <si>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</si>
  <si>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</si>
  <si>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</si>
  <si>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</si>
  <si>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</si>
  <si>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</si>
  <si>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</si>
  <si>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</si>
  <si>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</si>
  <si>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</si>
  <si>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</si>
  <si>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</si>
  <si>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</si>
  <si>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</si>
  <si>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</si>
  <si>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</si>
  <si>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</si>
  <si>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</si>
  <si>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</si>
  <si>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</si>
  <si>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</si>
  <si>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</si>
  <si>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</si>
  <si>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</si>
  <si>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</si>
  <si>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</si>
  <si>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</si>
  <si>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</si>
  <si>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</si>
  <si>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</si>
  <si>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</si>
  <si>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</si>
  <si>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</si>
  <si>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</si>
  <si>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</si>
  <si>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</si>
  <si>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</si>
  <si>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</si>
  <si>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</si>
  <si>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</si>
  <si>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</si>
  <si>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</si>
  <si>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</si>
  <si>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</si>
  <si>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</si>
  <si>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</si>
  <si>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</si>
  <si>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</si>
  <si>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</si>
  <si>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</si>
  <si>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</si>
  <si>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</si>
  <si>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</si>
  <si>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</si>
  <si>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</si>
  <si>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</si>
  <si>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</si>
  <si>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</si>
  <si>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</si>
  <si>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</si>
  <si>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</si>
  <si>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</si>
  <si>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</si>
  <si>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</si>
  <si>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</si>
  <si>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</si>
  <si>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</si>
  <si>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</si>
  <si>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</si>
  <si>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</si>
  <si>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</si>
  <si>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</si>
  <si>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</si>
  <si>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</si>
  <si>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</si>
  <si>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</si>
  <si>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</si>
  <si>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</si>
  <si>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</si>
  <si>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</si>
  <si>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</si>
  <si>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</si>
  <si>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</si>
  <si>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</si>
  <si>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</si>
  <si>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</si>
  <si>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</si>
  <si>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</si>
  <si>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</si>
  <si>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</si>
  <si>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</si>
  <si>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</si>
  <si>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</si>
  <si>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</si>
  <si>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</si>
  <si>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</si>
  <si>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</si>
  <si>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</si>
  <si>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</si>
  <si>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</si>
  <si>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</si>
  <si>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</si>
  <si>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</si>
  <si>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</si>
  <si>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</si>
  <si>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</si>
  <si>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</si>
  <si>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</si>
  <si>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</si>
  <si>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</si>
  <si>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</si>
  <si>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</si>
  <si>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</si>
  <si>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</si>
  <si>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</si>
  <si>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</si>
  <si>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</si>
  <si>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</si>
  <si>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</si>
  <si>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</si>
  <si>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</si>
  <si>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</si>
  <si>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</si>
  <si>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</si>
  <si>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</si>
  <si>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</si>
  <si>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</si>
  <si>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</si>
  <si>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</si>
  <si>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</si>
  <si>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</si>
  <si>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</si>
  <si>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</si>
  <si>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</si>
  <si>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</si>
  <si>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</si>
  <si>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</si>
  <si>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</si>
  <si>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</si>
  <si>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</si>
  <si>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</si>
  <si>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</si>
  <si>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</si>
  <si>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</si>
  <si>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</si>
  <si>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</si>
  <si>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</si>
  <si>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</si>
  <si>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</si>
  <si>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</si>
  <si>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</si>
  <si>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</si>
  <si>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</si>
  <si>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</si>
  <si>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</si>
  <si>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</si>
  <si>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</si>
  <si>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</si>
  <si>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</si>
  <si>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</si>
  <si>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</si>
  <si>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</si>
  <si>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</si>
  <si>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</si>
  <si>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</si>
  <si>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</si>
  <si>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</si>
  <si>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</si>
  <si>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</si>
  <si>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</si>
  <si>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</si>
  <si>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</si>
  <si>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</si>
  <si>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</si>
  <si>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</si>
  <si>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</si>
  <si>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</si>
  <si>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</si>
  <si>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</si>
  <si>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</si>
  <si>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</si>
  <si>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</si>
  <si>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</si>
  <si>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</si>
  <si>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</si>
  <si>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</si>
  <si>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</si>
  <si>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</si>
  <si>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</si>
  <si>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</si>
  <si>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</si>
  <si>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</si>
  <si>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</si>
  <si>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</si>
  <si>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</si>
  <si>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</si>
  <si>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</si>
  <si>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</si>
  <si>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</si>
  <si>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</si>
  <si>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</si>
  <si>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</si>
  <si>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</si>
  <si>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</si>
  <si>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</si>
  <si>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</si>
  <si>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</si>
  <si>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</si>
  <si>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</si>
  <si>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</si>
  <si>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</si>
  <si>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</si>
  <si>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</si>
  <si>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</si>
  <si>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</si>
  <si>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</si>
  <si>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</si>
  <si>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</si>
  <si>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</si>
  <si>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</si>
  <si>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</si>
  <si>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</si>
  <si>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</si>
  <si>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</si>
  <si>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</si>
  <si>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</si>
  <si>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</si>
  <si>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</si>
  <si>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</si>
  <si>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</si>
  <si>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</si>
  <si>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</si>
  <si>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</si>
  <si>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</si>
  <si>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</si>
  <si>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</si>
  <si>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</si>
  <si>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</si>
  <si>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</si>
  <si>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</si>
  <si>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</si>
  <si>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</si>
  <si>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</si>
  <si>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</si>
  <si>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</si>
  <si>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</si>
  <si>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</si>
  <si>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</si>
  <si>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</si>
  <si>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</si>
  <si>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</si>
  <si>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</si>
  <si>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</si>
  <si>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</si>
  <si>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</si>
  <si>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</si>
  <si>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</si>
  <si>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</si>
  <si>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</si>
  <si>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</si>
  <si>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</si>
  <si>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</si>
  <si>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</si>
  <si>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</si>
  <si>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</si>
  <si>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</si>
  <si>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</si>
  <si>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</si>
  <si>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</si>
  <si>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</si>
  <si>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</si>
  <si>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</si>
  <si>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</si>
  <si>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</si>
  <si>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</si>
  <si>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</si>
  <si>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</si>
  <si>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</si>
  <si>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</si>
  <si>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</si>
  <si>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</si>
  <si>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</si>
  <si>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</si>
  <si>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</si>
  <si>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</si>
  <si>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</si>
  <si>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</si>
  <si>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</si>
  <si>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</si>
  <si>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</si>
  <si>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</si>
  <si>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</si>
  <si>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</si>
  <si>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</si>
  <si>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</si>
  <si>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</si>
  <si>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</si>
  <si>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</si>
  <si>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</si>
  <si>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</si>
  <si>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</si>
  <si>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</si>
  <si>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</si>
  <si>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</si>
  <si>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</si>
  <si>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</si>
  <si>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</si>
  <si>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</si>
  <si>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</si>
  <si>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</si>
  <si>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</si>
  <si>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</si>
  <si>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</si>
  <si>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</si>
  <si>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</si>
  <si>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</si>
  <si>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</si>
  <si>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</si>
  <si>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</si>
  <si>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</si>
  <si>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</si>
  <si>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</si>
  <si>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</si>
  <si>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</si>
  <si>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</si>
  <si>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</si>
  <si>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</si>
  <si>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</si>
  <si>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</si>
  <si>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</si>
  <si>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</si>
  <si>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</si>
  <si>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</si>
  <si>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</si>
  <si>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</si>
  <si>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</si>
  <si>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</si>
  <si>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</si>
  <si>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</si>
  <si>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</si>
  <si>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</si>
  <si>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</si>
  <si>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</si>
  <si>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</si>
  <si>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</si>
  <si>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</si>
  <si>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</si>
  <si>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</si>
  <si>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</si>
  <si>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</si>
  <si>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</si>
  <si>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</si>
  <si>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</si>
  <si>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</si>
  <si>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</si>
  <si>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</si>
  <si>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</si>
  <si>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</si>
  <si>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</si>
  <si>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</si>
  <si>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</si>
  <si>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</si>
  <si>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</si>
  <si>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</si>
  <si>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</si>
  <si>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</si>
  <si>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</si>
  <si>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</si>
  <si>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</si>
  <si>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</si>
  <si>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</si>
  <si>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</si>
  <si>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</si>
  <si>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</si>
  <si>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</si>
  <si>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</si>
  <si>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</si>
  <si>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</si>
  <si>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</si>
  <si>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</si>
  <si>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</si>
  <si>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</si>
  <si>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</si>
  <si>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</si>
  <si>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</si>
  <si>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</si>
  <si>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</si>
  <si>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</si>
  <si>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</si>
  <si>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</si>
  <si>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</si>
  <si>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</si>
  <si>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</si>
  <si>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</si>
  <si>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</si>
  <si>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</si>
  <si>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</si>
  <si>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</si>
  <si>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</si>
  <si>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</si>
  <si>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</si>
  <si>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</si>
  <si>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</si>
  <si>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</si>
  <si>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</si>
  <si>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</si>
  <si>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</si>
  <si>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</si>
  <si>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</si>
  <si>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</si>
  <si>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</si>
  <si>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</si>
  <si>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</si>
  <si>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</si>
  <si>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</si>
  <si>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</si>
  <si>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</si>
  <si>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</si>
  <si>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</si>
  <si>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</si>
  <si>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</si>
  <si>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</si>
  <si>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</si>
  <si>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</si>
  <si>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</si>
  <si>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</si>
  <si>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</si>
  <si>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</si>
  <si>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</si>
  <si>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</si>
  <si>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</si>
  <si>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</si>
  <si>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</si>
  <si>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</si>
  <si>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</si>
  <si>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</si>
  <si>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</si>
  <si>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</si>
  <si>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</si>
  <si>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</si>
  <si>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</si>
  <si>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</si>
  <si>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</si>
  <si>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</si>
  <si>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</si>
  <si>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</si>
  <si>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</si>
  <si>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</si>
  <si>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</si>
  <si>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</si>
  <si>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</si>
  <si>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</si>
  <si>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</si>
  <si>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</si>
  <si>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</si>
  <si>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</si>
  <si>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</si>
  <si>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</si>
  <si>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</si>
  <si>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</si>
  <si>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</si>
  <si>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</si>
  <si>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</si>
  <si>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</si>
  <si>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</si>
  <si>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</si>
  <si>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</si>
  <si>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</si>
  <si>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</si>
  <si>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</si>
  <si>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</si>
  <si>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</si>
  <si>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</si>
  <si>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</si>
  <si>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</si>
  <si>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</si>
  <si>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</si>
  <si>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</si>
  <si>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</si>
  <si>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</si>
  <si>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</si>
  <si>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</si>
  <si>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</si>
  <si>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</si>
  <si>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</si>
  <si>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</si>
  <si>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</si>
  <si>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</si>
  <si>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</si>
  <si>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</si>
  <si>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</si>
  <si>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</si>
  <si>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</si>
  <si>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</si>
  <si>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</si>
  <si>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</si>
  <si>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</si>
  <si>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</si>
  <si>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</si>
  <si>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</si>
  <si>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</si>
  <si>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</si>
  <si>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</si>
  <si>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</si>
  <si>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</si>
  <si>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</si>
  <si>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</si>
  <si>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</si>
  <si>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</si>
  <si>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</si>
  <si>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</si>
  <si>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</si>
  <si>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</si>
  <si>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</si>
  <si>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</si>
  <si>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</si>
  <si>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</si>
  <si>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</si>
  <si>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</si>
  <si>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</si>
  <si>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</si>
  <si>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</si>
  <si>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</si>
  <si>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</si>
  <si>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</si>
  <si>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</si>
  <si>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</si>
  <si>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</si>
  <si>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</si>
  <si>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</si>
  <si>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</si>
  <si>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</si>
  <si>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</si>
  <si>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</si>
  <si>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</si>
  <si>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</si>
  <si>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</si>
  <si>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</si>
  <si>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</si>
  <si>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</si>
  <si>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</si>
  <si>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</si>
  <si>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</si>
  <si>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</si>
  <si>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</si>
  <si>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</si>
  <si>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</si>
  <si>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</si>
  <si>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</si>
  <si>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</si>
  <si>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</si>
  <si>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</si>
  <si>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</si>
  <si>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</si>
  <si>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</si>
  <si>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</si>
  <si>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</si>
  <si>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</si>
  <si>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</si>
  <si>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</si>
  <si>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</si>
  <si>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</si>
  <si>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</si>
  <si>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</si>
  <si>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</si>
  <si>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</si>
  <si>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</si>
  <si>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</si>
  <si>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</si>
  <si>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</si>
  <si>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</si>
  <si>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</si>
  <si>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</si>
  <si>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</si>
  <si>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</si>
  <si>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</si>
  <si>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</si>
  <si>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</si>
  <si>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</si>
  <si>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</si>
  <si>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</si>
  <si>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</si>
  <si>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</si>
  <si>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</si>
  <si>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</si>
  <si>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</si>
  <si>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</si>
  <si>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</si>
  <si>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</si>
  <si>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</si>
  <si>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</si>
  <si>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</si>
  <si>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</si>
  <si>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</si>
  <si>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</si>
  <si>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</si>
  <si>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</si>
  <si>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</si>
  <si>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</si>
  <si>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</si>
  <si>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</si>
  <si>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</si>
  <si>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</si>
  <si>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</si>
  <si>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</si>
  <si>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</si>
  <si>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</si>
  <si>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</si>
  <si>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</si>
  <si>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</si>
  <si>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</si>
  <si>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</si>
  <si>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</si>
  <si>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</si>
  <si>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</si>
  <si>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</si>
  <si>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</si>
  <si>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</si>
  <si>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</si>
  <si>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</si>
  <si>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</si>
  <si>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</si>
  <si>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</si>
  <si>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</si>
  <si>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</si>
  <si>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</si>
  <si>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</si>
  <si>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</si>
  <si>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</si>
  <si>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</si>
  <si>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</si>
  <si>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</si>
  <si>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</si>
  <si>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</si>
  <si>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</si>
  <si>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</si>
  <si>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</si>
  <si>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</si>
  <si>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</si>
  <si>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</si>
  <si>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</si>
  <si>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</si>
  <si>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</si>
  <si>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</si>
  <si>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</si>
  <si>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</si>
  <si>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</si>
  <si>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</si>
  <si>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</si>
  <si>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</si>
  <si>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</si>
  <si>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</si>
  <si>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</si>
  <si>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</si>
  <si>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</si>
  <si>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</si>
  <si>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</si>
  <si>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</si>
  <si>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</si>
  <si>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</si>
  <si>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</si>
  <si>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</si>
  <si>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</si>
  <si>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</si>
  <si>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</si>
  <si>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</si>
  <si>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</si>
  <si>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</si>
  <si>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</si>
  <si>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</si>
  <si>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</si>
  <si>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</si>
  <si>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</si>
  <si>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</si>
  <si>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</si>
  <si>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</si>
  <si>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</si>
  <si>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</si>
  <si>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</si>
  <si>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</si>
  <si>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</si>
  <si>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</si>
  <si>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</si>
  <si>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</si>
  <si>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</si>
  <si>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</si>
  <si>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</si>
  <si>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</si>
  <si>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</si>
  <si>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</si>
  <si>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</si>
  <si>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</si>
  <si>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</si>
  <si>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</si>
  <si>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</si>
  <si>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</si>
  <si>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</si>
  <si>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</si>
  <si>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</si>
  <si>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</si>
  <si>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</si>
  <si>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</si>
  <si>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</si>
  <si>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</si>
  <si>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</si>
  <si>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</si>
  <si>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</si>
  <si>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</si>
  <si>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</si>
  <si>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</si>
  <si>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</si>
  <si>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</si>
  <si>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</si>
  <si>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</si>
  <si>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</si>
  <si>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</si>
  <si>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</si>
  <si>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</si>
  <si>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</si>
  <si>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</si>
  <si>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</si>
  <si>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</si>
  <si>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</si>
  <si>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</si>
  <si>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</si>
  <si>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</si>
  <si>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</si>
  <si>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</si>
  <si>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</si>
  <si>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</si>
  <si>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</si>
  <si>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</si>
  <si>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</si>
  <si>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</si>
  <si>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</si>
  <si>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</si>
  <si>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</si>
  <si>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</si>
  <si>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</si>
  <si>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</si>
  <si>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</si>
  <si>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</si>
  <si>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</si>
  <si>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</si>
  <si>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</si>
  <si>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</si>
  <si>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</si>
  <si>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</si>
  <si>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</si>
  <si>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</si>
  <si>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</si>
  <si>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</si>
  <si>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</si>
  <si>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</si>
  <si>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</si>
  <si>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</si>
  <si>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</si>
  <si>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</si>
  <si>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</si>
  <si>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</si>
  <si>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</si>
  <si>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</si>
  <si>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</si>
  <si>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</si>
  <si>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</si>
  <si>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</si>
  <si>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</si>
  <si>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</si>
  <si>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</si>
  <si>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</si>
  <si>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</si>
  <si>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</si>
  <si>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</si>
  <si>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</si>
  <si>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</si>
  <si>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</si>
  <si>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</si>
  <si>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</si>
  <si>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</si>
  <si>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</si>
  <si>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</si>
  <si>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</si>
  <si>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</si>
  <si>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</si>
  <si>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</si>
  <si>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</si>
  <si>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</si>
  <si>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</si>
  <si>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</si>
  <si>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</si>
  <si>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</si>
  <si>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</si>
  <si>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</si>
  <si>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</si>
  <si>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</si>
  <si>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</si>
  <si>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</si>
  <si>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</si>
  <si>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</si>
  <si>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</si>
  <si>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</si>
  <si>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</si>
  <si>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</si>
  <si>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</si>
  <si>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</si>
  <si>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</si>
  <si>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</si>
  <si>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</si>
  <si>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</si>
  <si>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</si>
  <si>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</si>
  <si>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</si>
  <si>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</si>
  <si>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</si>
  <si>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</si>
  <si>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</si>
  <si>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</si>
  <si>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</si>
  <si>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</si>
  <si>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</si>
  <si>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</si>
  <si>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</si>
  <si>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</si>
  <si>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</si>
  <si>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</si>
  <si>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</si>
  <si>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</si>
  <si>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</si>
  <si>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</si>
  <si>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</si>
  <si>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</si>
  <si>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</si>
  <si>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</si>
  <si>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</si>
  <si>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</si>
  <si>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</si>
  <si>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</si>
  <si>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</si>
  <si>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</si>
  <si>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</si>
  <si>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</si>
  <si>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</si>
  <si>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</si>
  <si>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</si>
  <si>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</si>
  <si>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</si>
  <si>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</si>
  <si>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</si>
  <si>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</si>
  <si>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</si>
  <si>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</si>
  <si>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</si>
  <si>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</si>
  <si>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</si>
  <si>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</si>
  <si>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</si>
  <si>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</si>
  <si>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</si>
  <si>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</si>
  <si>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</si>
  <si>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</si>
  <si>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</si>
  <si>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</si>
  <si>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</si>
  <si>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</si>
  <si>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</si>
  <si>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</si>
  <si>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</si>
  <si>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</si>
  <si>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</si>
  <si>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</si>
  <si>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</si>
  <si>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</si>
  <si>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</si>
  <si>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</si>
  <si>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</si>
  <si>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</si>
  <si>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</si>
  <si>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</si>
  <si>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</si>
  <si>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</si>
  <si>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</si>
  <si>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</si>
  <si>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</si>
  <si>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</si>
  <si>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</si>
  <si>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</si>
  <si>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</si>
  <si>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</si>
  <si>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</si>
  <si>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</si>
  <si>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</si>
  <si>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</si>
  <si>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</si>
  <si>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</si>
  <si>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</si>
  <si>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</si>
  <si>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</si>
  <si>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</si>
  <si>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</si>
  <si>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</si>
  <si>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</si>
  <si>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</si>
  <si>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</si>
  <si>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</si>
  <si>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</si>
  <si>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</si>
  <si>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</si>
  <si>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</si>
  <si>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</si>
  <si>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</si>
  <si>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</si>
  <si>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</si>
  <si>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</si>
  <si>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</si>
  <si>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</si>
  <si>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</si>
  <si>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</si>
  <si>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</si>
  <si>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</si>
  <si>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</si>
  <si>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</si>
  <si>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</si>
  <si>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</si>
  <si>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</si>
  <si>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</si>
  <si>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</si>
  <si>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</si>
  <si>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</si>
  <si>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</si>
  <si>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</si>
  <si>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</si>
  <si>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</si>
  <si>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</si>
  <si>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</si>
  <si>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</si>
  <si>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</si>
  <si>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</si>
  <si>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</si>
  <si>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</si>
  <si>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</si>
  <si>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</si>
  <si>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</si>
  <si>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</si>
  <si>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</si>
  <si>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</si>
  <si>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</si>
  <si>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</si>
  <si>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</si>
  <si>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</si>
  <si>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</si>
  <si>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</si>
  <si>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</si>
  <si>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</si>
  <si>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</si>
  <si>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</si>
  <si>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</si>
  <si>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</si>
  <si>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</si>
  <si>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</si>
  <si>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</si>
  <si>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</si>
  <si>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</si>
  <si>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</si>
  <si>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</si>
  <si>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</si>
  <si>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</si>
  <si>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</si>
  <si>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</si>
  <si>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</si>
  <si>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</si>
  <si>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</si>
  <si>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</si>
  <si>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</si>
  <si>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</si>
  <si>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</si>
  <si>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</si>
  <si>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</si>
  <si>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</si>
  <si>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</si>
  <si>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</si>
  <si>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</si>
  <si>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</si>
  <si>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</si>
  <si>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</si>
  <si>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</si>
  <si>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</si>
  <si>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</si>
  <si>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</si>
  <si>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</si>
  <si>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</si>
  <si>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</si>
  <si>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</si>
  <si>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</si>
  <si>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</si>
  <si>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</si>
  <si>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</si>
  <si>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</si>
  <si>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</si>
  <si>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</si>
  <si>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</si>
  <si>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</si>
  <si>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</si>
  <si>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</si>
  <si>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</si>
  <si>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</si>
  <si>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</si>
  <si>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</si>
  <si>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</si>
  <si>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</si>
  <si>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</si>
  <si>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</si>
  <si>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</si>
  <si>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</si>
  <si>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</si>
  <si>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</si>
  <si>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</si>
  <si>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</si>
  <si>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</si>
  <si>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</si>
  <si>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</si>
  <si>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</si>
  <si>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</si>
  <si>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</si>
  <si>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</si>
  <si>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</si>
  <si>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</si>
  <si>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</si>
  <si>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</si>
  <si>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</si>
  <si>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</si>
  <si>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</si>
  <si>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</si>
  <si>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</si>
  <si>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</si>
  <si>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</si>
  <si>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</si>
  <si>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</si>
  <si>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</si>
  <si>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</si>
  <si>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</si>
  <si>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</si>
  <si>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</si>
  <si>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</si>
  <si>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</si>
  <si>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</si>
  <si>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</si>
  <si>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</si>
  <si>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</si>
  <si>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</si>
  <si>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</si>
  <si>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</si>
  <si>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</si>
  <si>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</si>
  <si>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</si>
  <si>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</si>
  <si>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</si>
  <si>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</si>
  <si>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</si>
  <si>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</si>
  <si>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</si>
  <si>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</si>
  <si>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</si>
  <si>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</si>
  <si>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</si>
  <si>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</si>
  <si>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</si>
  <si>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</si>
  <si>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</si>
  <si>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</si>
  <si>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</si>
  <si>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</si>
  <si>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</si>
  <si>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</si>
  <si>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</si>
  <si>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</si>
  <si>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</si>
  <si>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</si>
  <si>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</si>
  <si>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</si>
  <si>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</si>
  <si>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</si>
  <si>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</si>
  <si>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</si>
  <si>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</si>
  <si>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</si>
  <si>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</si>
  <si>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</si>
  <si>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</si>
  <si>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</si>
  <si>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</si>
  <si>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</si>
  <si>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</si>
  <si>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</si>
  <si>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</si>
  <si>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</si>
  <si>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</si>
  <si>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</si>
  <si>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</si>
  <si>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</si>
  <si>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</si>
  <si>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</si>
  <si>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</si>
  <si>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</si>
  <si>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</si>
  <si>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</si>
  <si>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</si>
  <si>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</si>
  <si>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</si>
  <si>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</si>
  <si>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</si>
  <si>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</si>
  <si>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</si>
  <si>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</si>
  <si>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</si>
  <si>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</si>
  <si>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</si>
  <si>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</si>
  <si>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</si>
  <si>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</si>
  <si>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</si>
  <si>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</si>
  <si>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</si>
  <si>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</si>
  <si>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</si>
  <si>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</si>
  <si>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</si>
  <si>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</si>
  <si>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</si>
  <si>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</si>
  <si>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</si>
  <si>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</si>
  <si>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</si>
  <si>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</si>
  <si>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</si>
  <si>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</si>
  <si>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</si>
  <si>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</si>
  <si>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</si>
  <si>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</si>
  <si>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</si>
  <si>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</si>
  <si>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</si>
  <si>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</si>
  <si>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</si>
  <si>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</si>
  <si>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</si>
  <si>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</si>
  <si>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</si>
  <si>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</si>
  <si>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</si>
  <si>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</si>
  <si>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</si>
  <si>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</si>
  <si>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</si>
  <si>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</si>
  <si>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</si>
  <si>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</si>
  <si>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</si>
  <si>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</si>
  <si>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</si>
  <si>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</si>
  <si>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</si>
  <si>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</si>
  <si>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</si>
  <si>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</si>
  <si>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</si>
  <si>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</si>
  <si>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</si>
  <si>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</si>
  <si>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</si>
  <si>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</si>
  <si>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</si>
  <si>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</si>
  <si>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</si>
  <si>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</si>
  <si>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</si>
  <si>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</si>
  <si>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</si>
  <si>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</si>
  <si>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</si>
  <si>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</si>
  <si>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</si>
  <si>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</si>
  <si>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</si>
  <si>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</si>
  <si>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</si>
  <si>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</si>
  <si>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</si>
  <si>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</si>
  <si>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</si>
  <si>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</si>
  <si>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</si>
  <si>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</si>
  <si>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</si>
  <si>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</si>
  <si>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</si>
  <si>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</si>
  <si>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</si>
  <si>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</si>
  <si>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</si>
  <si>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</si>
  <si>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</si>
  <si>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</si>
  <si>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</si>
  <si>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</si>
  <si>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</si>
  <si>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</si>
  <si>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</si>
  <si>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</si>
  <si>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</si>
  <si>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</si>
  <si>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</si>
  <si>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</si>
  <si>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</si>
  <si>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</si>
  <si>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</si>
  <si>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</si>
  <si>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</si>
  <si>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</si>
  <si>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</si>
  <si>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</si>
  <si>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</si>
  <si>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</si>
  <si>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</si>
  <si>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</si>
  <si>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</si>
  <si>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</si>
  <si>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</si>
  <si>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</si>
  <si>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</si>
  <si>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</si>
  <si>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</si>
  <si>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</si>
  <si>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</si>
  <si>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</si>
  <si>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</si>
  <si>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</si>
  <si>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</si>
  <si>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</si>
  <si>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</si>
  <si>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</si>
  <si>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</si>
  <si>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</si>
  <si>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</si>
  <si>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</si>
  <si>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</si>
  <si>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</si>
  <si>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</si>
  <si>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</si>
  <si>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</si>
  <si>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</si>
  <si>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</si>
  <si>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</si>
  <si>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</si>
  <si>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</si>
  <si>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</si>
  <si>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</si>
  <si>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</si>
  <si>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</si>
  <si>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</si>
  <si>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</si>
  <si>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</si>
  <si>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</si>
  <si>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</si>
  <si>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</si>
  <si>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</si>
  <si>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</si>
  <si>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</si>
  <si>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</si>
  <si>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</si>
  <si>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</si>
  <si>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</si>
  <si>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</si>
  <si>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</si>
  <si>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</si>
  <si>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</si>
  <si>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</si>
  <si>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</si>
  <si>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</si>
  <si>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</si>
  <si>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</si>
  <si>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</si>
  <si>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</si>
  <si>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</si>
  <si>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</si>
  <si>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</si>
  <si>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</si>
  <si>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</si>
  <si>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</si>
  <si>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</si>
  <si>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</si>
  <si>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</si>
  <si>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</si>
  <si>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</si>
  <si>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</si>
  <si>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</si>
  <si>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</si>
  <si>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</si>
  <si>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</si>
  <si>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</si>
  <si>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</si>
  <si>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</si>
  <si>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</si>
  <si>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</si>
  <si>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</si>
  <si>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</si>
  <si>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</si>
  <si>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</si>
  <si>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</si>
  <si>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</si>
  <si>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</si>
  <si>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</si>
  <si>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</si>
  <si>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</si>
  <si>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</si>
  <si>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</si>
  <si>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</si>
  <si>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</si>
  <si>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</si>
  <si>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</si>
  <si>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</si>
  <si>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</si>
  <si>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</si>
  <si>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</si>
  <si>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</si>
  <si>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</si>
  <si>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</si>
  <si>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</si>
  <si>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</si>
  <si>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</si>
  <si>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</si>
  <si>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</si>
  <si>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</si>
  <si>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</si>
  <si>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</si>
  <si>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</si>
  <si>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</si>
  <si>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</si>
  <si>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</si>
  <si>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</si>
  <si>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</si>
  <si>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</si>
  <si>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</si>
  <si>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</si>
  <si>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</si>
  <si>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</si>
  <si>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</si>
  <si>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</si>
  <si>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</si>
  <si>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</si>
  <si>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</si>
  <si>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</si>
  <si>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</si>
  <si>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</si>
  <si>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</si>
  <si>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</si>
  <si>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</si>
  <si>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</si>
  <si>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</si>
  <si>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</si>
  <si>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</si>
  <si>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</si>
  <si>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</si>
  <si>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</si>
  <si>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</si>
  <si>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</si>
  <si>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</si>
  <si>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</si>
  <si>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</si>
  <si>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</si>
  <si>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</si>
  <si>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</si>
  <si>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</si>
  <si>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</si>
  <si>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</si>
  <si>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</si>
  <si>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</si>
  <si>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</si>
  <si>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</si>
  <si>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</si>
  <si>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</si>
  <si>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</si>
  <si>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</si>
  <si>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</si>
  <si>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</si>
  <si>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</si>
  <si>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</si>
  <si>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</si>
  <si>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</si>
  <si>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</si>
  <si>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</si>
  <si>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</si>
  <si>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</si>
  <si>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</si>
  <si>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</si>
  <si>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</si>
  <si>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</si>
  <si>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</si>
  <si>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</si>
  <si>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</si>
  <si>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</si>
  <si>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</si>
  <si>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</si>
  <si>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</si>
  <si>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</si>
  <si>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</si>
  <si>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</si>
  <si>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</si>
  <si>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</si>
  <si>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</si>
  <si>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</si>
  <si>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</si>
  <si>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</si>
  <si>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</si>
  <si>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</si>
  <si>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</si>
  <si>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</si>
  <si>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</si>
  <si>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</si>
  <si>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</si>
  <si>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</si>
  <si>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</si>
  <si>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</si>
  <si>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</si>
  <si>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</si>
  <si>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</si>
  <si>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</si>
  <si>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</si>
  <si>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</si>
  <si>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</si>
  <si>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</si>
  <si>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</si>
  <si>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</si>
  <si>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</si>
  <si>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</si>
  <si>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</si>
  <si>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</si>
  <si>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</si>
  <si>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</si>
  <si>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</si>
  <si>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</si>
  <si>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</si>
  <si>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</si>
  <si>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</si>
  <si>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</si>
  <si>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</si>
  <si>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</si>
  <si>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</si>
  <si>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</si>
  <si>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</si>
  <si>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</si>
  <si>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</si>
  <si>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</si>
  <si>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</si>
  <si>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</si>
  <si>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</si>
  <si>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</si>
  <si>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</si>
  <si>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</si>
  <si>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</si>
  <si>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</si>
  <si>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</si>
  <si>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</si>
  <si>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</si>
  <si>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</si>
  <si>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</si>
  <si>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</si>
  <si>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</si>
  <si>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</si>
  <si>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</si>
  <si>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</si>
  <si>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</si>
  <si>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</si>
  <si>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</si>
  <si>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</si>
  <si>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</si>
  <si>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</si>
  <si>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</si>
  <si>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</si>
  <si>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</si>
  <si>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</si>
  <si>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</si>
  <si>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</si>
  <si>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</si>
  <si>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</si>
  <si>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</si>
  <si>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</si>
  <si>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</si>
  <si>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</si>
  <si>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</si>
  <si>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</si>
  <si>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</si>
  <si>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</si>
  <si>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</si>
  <si>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</si>
  <si>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</si>
  <si>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</si>
  <si>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</si>
  <si>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</si>
  <si>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</si>
  <si>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</si>
  <si>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</si>
  <si>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</si>
  <si>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</si>
  <si>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</si>
  <si>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</si>
  <si>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</si>
  <si>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</si>
  <si>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</si>
  <si>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</si>
  <si>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</si>
  <si>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</si>
  <si>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</si>
  <si>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</si>
  <si>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</si>
  <si>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</si>
  <si>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</si>
  <si>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</si>
  <si>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</si>
  <si>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</si>
  <si>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</si>
  <si>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</si>
  <si>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</si>
  <si>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</si>
  <si>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</si>
  <si>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</si>
  <si>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</si>
  <si>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</si>
  <si>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</si>
  <si>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</si>
  <si>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</si>
  <si>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</si>
  <si>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</si>
  <si>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</si>
  <si>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</si>
  <si>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</si>
  <si>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</si>
  <si>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</si>
  <si>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</si>
  <si>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</si>
  <si>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</si>
  <si>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</si>
  <si>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</si>
  <si>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</si>
  <si>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</si>
  <si>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</si>
  <si>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</si>
  <si>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</si>
  <si>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</si>
  <si>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</si>
  <si>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</si>
  <si>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</si>
  <si>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</si>
  <si>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</si>
  <si>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</si>
  <si>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</si>
  <si>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</si>
  <si>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</si>
  <si>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</si>
  <si>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</si>
  <si>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</si>
  <si>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</si>
  <si>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</si>
  <si>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</si>
  <si>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</si>
  <si>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</si>
  <si>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</si>
  <si>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</si>
  <si>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</si>
  <si>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</si>
  <si>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</si>
  <si>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</si>
  <si>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</si>
  <si>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</si>
  <si>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</si>
  <si>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</si>
  <si>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</si>
  <si>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</si>
  <si>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</si>
  <si>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</si>
  <si>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</si>
  <si>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</si>
  <si>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</si>
  <si>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</si>
  <si>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</si>
  <si>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</si>
  <si>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</si>
  <si>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</si>
  <si>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</si>
  <si>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</si>
  <si>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</si>
  <si>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</si>
  <si>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</si>
  <si>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</si>
  <si>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</si>
  <si>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</si>
  <si>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</si>
  <si>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</si>
  <si>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</si>
  <si>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</si>
  <si>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</si>
  <si>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</si>
  <si>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</si>
  <si>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</si>
  <si>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</si>
  <si>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</si>
  <si>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</si>
  <si>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</si>
  <si>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</si>
  <si>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</si>
  <si>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</si>
  <si>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</si>
  <si>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</si>
  <si>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</si>
  <si>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</si>
  <si>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</si>
  <si>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</si>
  <si>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</si>
  <si>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</si>
  <si>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</si>
  <si>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</si>
  <si>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</si>
  <si>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</si>
  <si>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</si>
  <si>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</si>
  <si>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</si>
  <si>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</si>
  <si>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</si>
  <si>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</si>
  <si>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</si>
  <si>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</si>
  <si>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</si>
  <si>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</si>
  <si>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</si>
  <si>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</si>
  <si>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</si>
  <si>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</si>
  <si>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</si>
  <si>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</si>
  <si>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</si>
  <si>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</si>
  <si>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</si>
  <si>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</si>
  <si>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</si>
  <si>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</si>
  <si>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</si>
  <si>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</si>
  <si>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</si>
  <si>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</si>
  <si>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</si>
  <si>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</si>
  <si>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</si>
  <si>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</si>
  <si>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</si>
  <si>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</si>
  <si>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</si>
  <si>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</si>
  <si>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</si>
  <si>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</si>
  <si>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</si>
  <si>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</si>
  <si>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</si>
  <si>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</si>
  <si>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</si>
  <si>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</si>
  <si>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</si>
  <si>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</si>
  <si>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</si>
  <si>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</si>
  <si>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</si>
  <si>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</si>
  <si>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</si>
  <si>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</si>
  <si>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</si>
  <si>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</si>
  <si>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</si>
  <si>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</si>
  <si>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</si>
  <si>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</si>
  <si>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</si>
  <si>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</si>
  <si>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</si>
  <si>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</si>
  <si>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</si>
  <si>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</si>
  <si>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</si>
  <si>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</si>
  <si>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</si>
  <si>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</si>
  <si>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</si>
  <si>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</si>
  <si>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</si>
  <si>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</si>
  <si>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</si>
  <si>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</si>
  <si>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</si>
  <si>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</si>
  <si>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</si>
  <si>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</si>
  <si>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</si>
  <si>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</si>
  <si>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</si>
  <si>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</si>
  <si>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</si>
  <si>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</si>
  <si>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</si>
  <si>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</si>
  <si>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</si>
  <si>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</si>
  <si>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</si>
  <si>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</si>
  <si>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</si>
  <si>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</si>
  <si>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</si>
  <si>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</si>
  <si>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</si>
  <si>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</si>
  <si>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</si>
  <si>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</si>
  <si>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</si>
  <si>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</si>
  <si>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</si>
  <si>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</si>
  <si>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</si>
  <si>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</si>
  <si>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</si>
  <si>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</si>
  <si>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</si>
  <si>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</si>
  <si>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</si>
  <si>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</si>
  <si>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</si>
  <si>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</si>
  <si>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</si>
  <si>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</si>
  <si>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</si>
  <si>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</si>
  <si>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</si>
  <si>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</si>
  <si>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</si>
  <si>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</si>
  <si>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</si>
  <si>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</si>
  <si>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</si>
  <si>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</si>
  <si>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</si>
  <si>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</si>
  <si>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</si>
  <si>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</si>
  <si>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</si>
  <si>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</si>
  <si>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</si>
  <si>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</si>
  <si>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</si>
  <si>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</si>
  <si>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</si>
  <si>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</si>
  <si>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</si>
  <si>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</si>
  <si>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</si>
  <si>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</si>
  <si>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</si>
  <si>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</si>
  <si>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</si>
  <si>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</si>
  <si>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</si>
  <si>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</si>
  <si>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</si>
  <si>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</si>
  <si>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</si>
  <si>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</si>
  <si>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</si>
  <si>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</si>
  <si>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</si>
  <si>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</si>
  <si>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</si>
  <si>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</si>
  <si>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</si>
  <si>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</si>
  <si>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</si>
  <si>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</si>
  <si>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</si>
  <si>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</si>
  <si>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</si>
  <si>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</si>
  <si>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</si>
  <si>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</si>
  <si>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</si>
  <si>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</si>
  <si>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</si>
  <si>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</si>
  <si>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</si>
  <si>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</si>
  <si>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</si>
  <si>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</si>
  <si>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</si>
  <si>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</si>
  <si>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</si>
  <si>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</si>
  <si>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</si>
  <si>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</si>
  <si>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</si>
  <si>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</si>
  <si>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</si>
  <si>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</si>
  <si>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</si>
  <si>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</si>
  <si>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</si>
  <si>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</si>
  <si>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</si>
  <si>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</si>
  <si>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</si>
  <si>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</si>
  <si>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</si>
  <si>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</si>
  <si>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</si>
  <si>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</si>
  <si>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</si>
  <si>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</si>
  <si>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</si>
  <si>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</si>
  <si>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</si>
  <si>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</si>
  <si>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</si>
  <si>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</si>
  <si>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</si>
  <si>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</si>
  <si>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</si>
  <si>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</si>
  <si>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</si>
  <si>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</si>
  <si>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</si>
  <si>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</si>
  <si>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</si>
  <si>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</si>
  <si>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</si>
  <si>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</si>
  <si>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</si>
  <si>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</si>
  <si>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</si>
  <si>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</si>
  <si>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</si>
  <si>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</si>
  <si>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</si>
  <si>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</si>
  <si>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</si>
  <si>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</si>
  <si>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</si>
  <si>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</si>
  <si>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</si>
  <si>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</si>
  <si>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</si>
  <si>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</si>
  <si>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</si>
  <si>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</si>
  <si>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</si>
  <si>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</si>
  <si>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</si>
  <si>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</si>
  <si>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</si>
  <si>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</si>
  <si>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</si>
  <si>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</si>
  <si>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</si>
  <si>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</si>
  <si>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</si>
  <si>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</si>
  <si>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</si>
  <si>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</si>
  <si>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</si>
  <si>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</si>
  <si>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</si>
  <si>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</si>
  <si>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</si>
  <si>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</si>
  <si>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</si>
  <si>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</si>
  <si>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</si>
  <si>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</si>
  <si>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</si>
  <si>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</si>
  <si>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</si>
  <si>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</si>
  <si>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</si>
  <si>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</si>
  <si>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</si>
  <si>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</si>
  <si>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</si>
  <si>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</si>
  <si>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</si>
  <si>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</si>
  <si>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</si>
  <si>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</si>
  <si>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</si>
  <si>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</si>
  <si>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</si>
  <si>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</si>
  <si>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</si>
  <si>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</si>
  <si>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</si>
  <si>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</si>
  <si>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</si>
  <si>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</si>
  <si>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</si>
  <si>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</si>
  <si>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</si>
  <si>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</si>
  <si>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</si>
  <si>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</si>
  <si>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</si>
  <si>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</si>
  <si>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</si>
  <si>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</si>
  <si>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</si>
  <si>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</si>
  <si>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</si>
  <si>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</si>
  <si>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</si>
  <si>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</si>
  <si>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</si>
  <si>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</si>
  <si>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</si>
  <si>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</si>
  <si>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</si>
  <si>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</si>
  <si>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</si>
  <si>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</si>
  <si>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</si>
  <si>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</si>
  <si>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</si>
  <si>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</si>
  <si>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</si>
  <si>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</si>
  <si>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</si>
  <si>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</si>
  <si>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</si>
  <si>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</si>
  <si>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</si>
  <si>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</si>
  <si>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</si>
  <si>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</si>
  <si>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</si>
  <si>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</si>
  <si>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</si>
  <si>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</si>
  <si>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</si>
  <si>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</si>
  <si>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</si>
  <si>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</si>
  <si>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</si>
  <si>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</si>
  <si>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</si>
  <si>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</si>
  <si>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</si>
  <si>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</si>
  <si>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</si>
  <si>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</si>
  <si>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</si>
  <si>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</si>
  <si>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</si>
  <si>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</si>
  <si>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</si>
  <si>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</si>
  <si>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</si>
  <si>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</si>
  <si>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</si>
  <si>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</si>
  <si>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</si>
  <si>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</si>
  <si>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</si>
  <si>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</si>
  <si>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</si>
  <si>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</si>
  <si>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</si>
  <si>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</si>
  <si>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</si>
  <si>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</si>
  <si>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</si>
  <si>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</si>
  <si>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</si>
  <si>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</si>
  <si>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</si>
  <si>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</si>
  <si>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</si>
  <si>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</si>
  <si>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</si>
  <si>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</si>
  <si>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</si>
  <si>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</si>
  <si>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</si>
  <si>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</si>
  <si>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</si>
  <si>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</si>
  <si>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</si>
  <si>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</si>
  <si>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</si>
  <si>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</si>
  <si>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</si>
  <si>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</si>
  <si>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</si>
  <si>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</si>
  <si>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</si>
  <si>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</si>
  <si>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</si>
  <si>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</si>
  <si>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</si>
  <si>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</si>
  <si>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</si>
  <si>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</si>
  <si>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</si>
  <si>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</si>
  <si>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</si>
  <si>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</si>
  <si>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</si>
  <si>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</si>
  <si>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</si>
  <si>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</si>
  <si>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</si>
  <si>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</si>
  <si>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</si>
  <si>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</si>
  <si>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</si>
  <si>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</si>
  <si>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</si>
  <si>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</si>
  <si>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</si>
  <si>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</si>
  <si>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</si>
  <si>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</si>
  <si>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</si>
  <si>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</si>
  <si>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</si>
  <si>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</si>
  <si>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</si>
  <si>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</si>
  <si>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</si>
  <si>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</si>
  <si>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</si>
  <si>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</si>
  <si>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</si>
  <si>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</si>
  <si>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</si>
  <si>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</si>
  <si>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</si>
  <si>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</si>
  <si>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</si>
  <si>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</si>
  <si>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</si>
  <si>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</si>
  <si>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</si>
  <si>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</si>
  <si>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</si>
  <si>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</si>
  <si>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</si>
  <si>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</si>
  <si>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</si>
  <si>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</si>
  <si>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</si>
  <si>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</si>
  <si>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</si>
  <si>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</si>
  <si>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</si>
  <si>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</si>
  <si>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</si>
  <si>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</si>
  <si>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</si>
  <si>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</si>
  <si>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</si>
  <si>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</si>
  <si>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</si>
  <si>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</si>
  <si>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</si>
  <si>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</si>
  <si>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</si>
  <si>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</si>
  <si>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</si>
  <si>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</si>
  <si>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</si>
  <si>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</si>
  <si>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</si>
  <si>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</si>
  <si>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</si>
  <si>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</si>
  <si>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</si>
  <si>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</si>
  <si>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</si>
  <si>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</si>
  <si>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</si>
  <si>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</si>
  <si>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</si>
  <si>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</si>
  <si>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</si>
  <si>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</si>
  <si>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</si>
  <si>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</si>
  <si>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</si>
  <si>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</si>
  <si>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</si>
  <si>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</si>
  <si>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</si>
  <si>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</si>
  <si>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</si>
  <si>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</si>
  <si>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</si>
  <si>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</si>
  <si>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</si>
  <si>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</si>
  <si>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</si>
  <si>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</si>
  <si>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</si>
  <si>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</si>
  <si>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</si>
  <si>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</si>
  <si>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</si>
  <si>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</si>
  <si>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</si>
  <si>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</si>
  <si>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</si>
  <si>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</si>
  <si>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</si>
  <si>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</si>
  <si>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</si>
  <si>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</si>
  <si>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</si>
  <si>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</si>
  <si>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</si>
  <si>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</si>
  <si>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</si>
  <si>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</si>
  <si>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</si>
  <si>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</si>
  <si>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</si>
  <si>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</si>
  <si>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</si>
  <si>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</si>
  <si>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</si>
  <si>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</si>
  <si>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</si>
  <si>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</si>
  <si>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</si>
  <si>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</si>
  <si>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</si>
  <si>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</si>
  <si>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</si>
  <si>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</si>
  <si>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</si>
  <si>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</si>
  <si>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</si>
  <si>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</si>
  <si>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</si>
  <si>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</si>
  <si>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</si>
  <si>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</si>
  <si>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</si>
  <si>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</si>
  <si>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</si>
  <si>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</si>
  <si>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</si>
  <si>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</si>
  <si>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</si>
  <si>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</si>
  <si>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</si>
  <si>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</si>
  <si>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</si>
  <si>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</si>
  <si>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</si>
  <si>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</si>
  <si>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</si>
  <si>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</si>
  <si>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</si>
  <si>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</si>
  <si>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</si>
  <si>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</si>
  <si>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</si>
  <si>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</si>
  <si>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</si>
  <si>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</si>
  <si>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</si>
  <si>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</si>
  <si>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</si>
  <si>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</si>
  <si>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</si>
  <si>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</si>
  <si>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</si>
  <si>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</si>
  <si>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</si>
  <si>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</si>
  <si>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</si>
  <si>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</si>
  <si>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</si>
  <si>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</si>
  <si>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</si>
  <si>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</si>
  <si>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</si>
  <si>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</si>
  <si>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</si>
  <si>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</si>
  <si>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</si>
  <si>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</si>
  <si>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</si>
  <si>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</si>
  <si>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</si>
  <si>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</si>
  <si>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</si>
  <si>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</si>
  <si>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</si>
  <si>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</si>
  <si>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</si>
  <si>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</si>
  <si>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</si>
  <si>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</si>
  <si>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</si>
  <si>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</si>
  <si>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</si>
  <si>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</si>
  <si>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</si>
  <si>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</si>
  <si>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</si>
  <si>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</si>
  <si>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</si>
  <si>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</si>
  <si>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</si>
  <si>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</si>
  <si>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</si>
  <si>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</si>
  <si>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</si>
  <si>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</si>
  <si>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</si>
  <si>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</si>
  <si>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</si>
  <si>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</si>
  <si>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</si>
  <si>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</si>
  <si>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</si>
  <si>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</si>
  <si>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</si>
  <si>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</si>
  <si>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</si>
  <si>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</si>
  <si>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</si>
  <si>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</si>
  <si>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</si>
  <si>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</si>
  <si>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</si>
  <si>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</si>
  <si>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</si>
  <si>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</si>
  <si>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</si>
  <si>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</si>
  <si>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</si>
  <si>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</si>
  <si>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</si>
  <si>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</si>
  <si>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</si>
  <si>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</si>
  <si>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</si>
  <si>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</si>
  <si>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</si>
  <si>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</si>
  <si>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</si>
  <si>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</si>
  <si>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</si>
  <si>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</si>
  <si>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</si>
  <si>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</si>
  <si>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</si>
  <si>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</si>
  <si>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</si>
  <si>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</si>
  <si>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</si>
  <si>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</si>
  <si>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</si>
  <si>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</si>
  <si>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</si>
  <si>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</si>
  <si>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</si>
  <si>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</si>
  <si>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</si>
  <si>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</si>
  <si>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</si>
  <si>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</si>
  <si>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</si>
  <si>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</si>
  <si>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</si>
  <si>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</si>
  <si>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</si>
  <si>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</si>
  <si>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</si>
  <si>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</si>
  <si>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</si>
  <si>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</si>
  <si>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</si>
  <si>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</si>
  <si>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</si>
  <si>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</si>
  <si>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</si>
  <si>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</si>
  <si>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</si>
  <si>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</si>
  <si>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</si>
  <si>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</si>
  <si>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</si>
  <si>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</si>
  <si>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</si>
  <si>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</si>
  <si>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</si>
  <si>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</si>
  <si>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</si>
  <si>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</si>
  <si>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</si>
  <si>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</si>
  <si>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</si>
  <si>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</si>
  <si>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</si>
  <si>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</si>
  <si>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</si>
  <si>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</si>
  <si>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</si>
  <si>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</si>
  <si>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</si>
  <si>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</si>
  <si>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</si>
  <si>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</si>
  <si>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</si>
  <si>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</si>
  <si>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</si>
  <si>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</si>
  <si>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</si>
  <si>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</si>
  <si>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</si>
  <si>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</si>
  <si>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</si>
  <si>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</si>
  <si>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</si>
  <si>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</si>
  <si>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</si>
  <si>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</si>
  <si>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</si>
  <si>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</si>
  <si>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</si>
  <si>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</si>
  <si>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</si>
  <si>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</si>
  <si>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</si>
  <si>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</si>
  <si>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</si>
  <si>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</si>
  <si>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</si>
  <si>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</si>
  <si>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</si>
  <si>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</si>
  <si>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</si>
  <si>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</si>
  <si>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</si>
  <si>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</si>
  <si>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</si>
  <si>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</si>
  <si>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</si>
  <si>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</si>
  <si>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</si>
  <si>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</si>
  <si>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</si>
  <si>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</si>
  <si>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</si>
  <si>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</si>
  <si>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</si>
  <si>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</si>
  <si>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</si>
  <si>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</si>
  <si>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</si>
  <si>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</si>
  <si>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</si>
  <si>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</si>
  <si>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</si>
  <si>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</si>
  <si>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</si>
  <si>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</si>
  <si>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</si>
  <si>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</si>
  <si>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</si>
  <si>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</si>
  <si>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</si>
  <si>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</si>
  <si>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</si>
  <si>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</si>
  <si>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</si>
  <si>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</si>
  <si>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</si>
  <si>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</si>
  <si>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</si>
  <si>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</si>
  <si>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</si>
  <si>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</si>
  <si>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</si>
  <si>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</si>
  <si>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</si>
  <si>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</si>
  <si>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</si>
  <si>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</si>
  <si>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</si>
  <si>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</si>
  <si>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</si>
  <si>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</si>
  <si>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</si>
  <si>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</si>
  <si>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</si>
  <si>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</si>
  <si>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</si>
  <si>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</si>
  <si>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</si>
  <si>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</si>
  <si>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</si>
  <si>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</si>
  <si>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</si>
  <si>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</si>
  <si>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</si>
  <si>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</si>
  <si>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</si>
  <si>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</si>
  <si>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</si>
  <si>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</si>
  <si>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</si>
  <si>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</si>
  <si>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</si>
  <si>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</si>
  <si>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</si>
  <si>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</si>
  <si>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</si>
  <si>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</si>
  <si>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</si>
  <si>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</si>
  <si>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</si>
  <si>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</si>
  <si>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</si>
  <si>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</si>
  <si>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</si>
  <si>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</si>
  <si>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</si>
  <si>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</si>
  <si>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</si>
  <si>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</si>
  <si>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</si>
  <si>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</si>
  <si>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</si>
  <si>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</si>
  <si>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</si>
  <si>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</si>
  <si>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</si>
  <si>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</si>
  <si>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</si>
  <si>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</si>
  <si>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</si>
  <si>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</si>
  <si>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</si>
  <si>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</si>
  <si>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</si>
  <si>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</si>
  <si>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</si>
  <si>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</si>
  <si>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</si>
  <si>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</si>
  <si>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</si>
  <si>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</si>
  <si>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</si>
  <si>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</si>
  <si>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</si>
  <si>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</si>
  <si>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</si>
  <si>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</si>
  <si>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</si>
  <si>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</si>
  <si>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</si>
  <si>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</si>
  <si>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</si>
  <si>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</si>
  <si>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</si>
  <si>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</si>
  <si>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</si>
  <si>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</si>
  <si>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</si>
  <si>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</si>
  <si>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</si>
  <si>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</si>
  <si>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</si>
  <si>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</si>
  <si>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</si>
  <si>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</si>
  <si>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</si>
  <si>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</si>
  <si>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</si>
  <si>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</si>
  <si>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</si>
  <si>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</si>
  <si>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</si>
  <si>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</si>
  <si>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</si>
  <si>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</si>
  <si>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</si>
  <si>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</si>
  <si>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</si>
  <si>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</si>
  <si>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</si>
  <si>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</si>
  <si>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</si>
  <si>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</si>
  <si>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</si>
  <si>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</si>
  <si>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</si>
  <si>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</si>
  <si>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</si>
  <si>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</si>
  <si>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</si>
  <si>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</si>
  <si>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</si>
  <si>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</si>
  <si>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</si>
  <si>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</si>
  <si>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</si>
  <si>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</si>
  <si>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</si>
  <si>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</si>
  <si>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</si>
  <si>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</si>
  <si>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</si>
  <si>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</si>
  <si>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</si>
  <si>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</si>
  <si>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</si>
  <si>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</si>
  <si>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</si>
  <si>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</si>
  <si>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</si>
  <si>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</si>
  <si>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</si>
  <si>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</si>
  <si>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</si>
  <si>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</si>
  <si>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</si>
  <si>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</si>
  <si>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</si>
  <si>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</si>
  <si>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</si>
  <si>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</si>
  <si>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</si>
  <si>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</si>
  <si>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</si>
  <si>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</si>
  <si>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</si>
  <si>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</si>
  <si>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</si>
  <si>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</si>
  <si>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</si>
  <si>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</si>
  <si>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</si>
  <si>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</si>
  <si>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</si>
  <si>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</si>
  <si>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</si>
  <si>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</si>
  <si>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</si>
  <si>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</si>
  <si>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</si>
  <si>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</si>
  <si>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</si>
  <si>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</si>
  <si>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</si>
  <si>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</si>
  <si>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</si>
  <si>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</si>
  <si>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</si>
  <si>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</si>
  <si>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</si>
  <si>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</si>
  <si>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</si>
  <si>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</si>
  <si>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</si>
  <si>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</si>
  <si>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</si>
  <si>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</si>
  <si>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</si>
  <si>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</si>
  <si>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</si>
  <si>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</si>
  <si>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</si>
  <si>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</si>
  <si>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</si>
  <si>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</si>
  <si>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</si>
  <si>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</si>
  <si>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</si>
  <si>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</si>
  <si>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</si>
  <si>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</si>
  <si>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</si>
  <si>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</si>
  <si>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</si>
  <si>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</si>
  <si>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</si>
  <si>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</si>
  <si>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</si>
  <si>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</si>
  <si>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</si>
  <si>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</si>
  <si>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</si>
  <si>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</si>
  <si>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</si>
  <si>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</si>
  <si>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</si>
  <si>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</si>
  <si>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</si>
  <si>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</si>
  <si>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</si>
  <si>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</si>
  <si>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</si>
  <si>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</si>
  <si>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</si>
  <si>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</si>
  <si>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</si>
  <si>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</si>
  <si>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</si>
  <si>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</si>
  <si>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</si>
  <si>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</si>
  <si>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</si>
  <si>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</si>
  <si>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</si>
  <si>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</si>
  <si>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</si>
  <si>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</si>
  <si>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</si>
  <si>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</si>
  <si>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</si>
  <si>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</si>
  <si>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</si>
  <si>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</si>
  <si>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</si>
  <si>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</si>
  <si>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</si>
  <si>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</si>
  <si>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</si>
  <si>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</si>
  <si>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</si>
  <si>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</si>
  <si>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</si>
  <si>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</si>
  <si>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</si>
  <si>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</si>
  <si>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</si>
  <si>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</si>
  <si>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</si>
  <si>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</si>
  <si>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</si>
  <si>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</si>
  <si>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</si>
  <si>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</si>
  <si>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</si>
  <si>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</si>
  <si>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</si>
  <si>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</si>
  <si>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</si>
  <si>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</si>
  <si>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</si>
  <si>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</si>
  <si>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</si>
  <si>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</si>
  <si>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</si>
  <si>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</si>
  <si>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</si>
  <si>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</si>
  <si>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</si>
  <si>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</si>
  <si>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</si>
  <si>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</si>
  <si>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</si>
  <si>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</si>
  <si>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</si>
  <si>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</si>
  <si>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</si>
  <si>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</si>
  <si>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</si>
  <si>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</si>
  <si>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</si>
  <si>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</si>
  <si>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</si>
  <si>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</si>
  <si>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</si>
  <si>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</si>
  <si>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</si>
  <si>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</si>
  <si>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</si>
  <si>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</si>
  <si>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</si>
  <si>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</si>
  <si>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</si>
  <si>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</si>
  <si>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</si>
  <si>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</si>
  <si>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</si>
  <si>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</si>
  <si>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</si>
  <si>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</si>
  <si>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</si>
  <si>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</si>
  <si>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</si>
  <si>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</si>
  <si>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</si>
  <si>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</si>
  <si>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</si>
  <si>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</si>
  <si>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</si>
  <si>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</si>
  <si>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</si>
  <si>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</si>
  <si>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</si>
  <si>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</si>
  <si>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</si>
  <si>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</si>
  <si>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</si>
  <si>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</si>
  <si>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</si>
  <si>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</si>
  <si>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</si>
  <si>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</si>
  <si>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</si>
  <si>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</si>
  <si>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</si>
  <si>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</si>
  <si>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</si>
  <si>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</si>
  <si>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</si>
  <si>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</si>
  <si>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</si>
  <si>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</si>
  <si>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</si>
  <si>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</si>
  <si>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</si>
  <si>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</si>
  <si>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</si>
  <si>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</si>
  <si>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</si>
  <si>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</si>
  <si>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</si>
  <si>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</si>
  <si>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</si>
  <si>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</si>
  <si>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</si>
  <si>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</si>
  <si>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</si>
  <si>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</si>
  <si>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</si>
  <si>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</si>
  <si>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</si>
  <si>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</si>
  <si>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</si>
  <si>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</si>
  <si>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</si>
  <si>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</si>
  <si>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</si>
  <si>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</si>
  <si>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</si>
  <si>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</si>
  <si>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</si>
  <si>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</si>
  <si>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</si>
  <si>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</si>
  <si>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</si>
  <si>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</si>
  <si>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</si>
  <si>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</si>
  <si>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</si>
  <si>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</si>
  <si>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</si>
  <si>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</si>
  <si>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</si>
  <si>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</si>
  <si>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</si>
  <si>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</si>
  <si>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</si>
  <si>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</si>
  <si>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</si>
  <si>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</si>
  <si>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</si>
  <si>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</si>
  <si>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</si>
  <si>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</si>
  <si>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</si>
  <si>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</si>
  <si>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</si>
  <si>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</si>
  <si>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</si>
  <si>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</si>
  <si>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</si>
  <si>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</si>
  <si>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</si>
  <si>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</si>
  <si>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</si>
  <si>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</si>
  <si>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</si>
  <si>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</si>
  <si>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</si>
  <si>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</si>
  <si>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</si>
  <si>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</si>
  <si>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</si>
  <si>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</si>
  <si>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</si>
  <si>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</si>
  <si>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</si>
  <si>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</si>
  <si>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</si>
  <si>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</si>
  <si>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</si>
  <si>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</si>
  <si>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</si>
  <si>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</si>
  <si>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</si>
  <si>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</si>
  <si>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</si>
  <si>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</si>
  <si>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</si>
  <si>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</si>
  <si>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</si>
  <si>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</si>
  <si>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</si>
  <si>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</si>
  <si>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</si>
  <si>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</si>
  <si>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</si>
  <si>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</si>
  <si>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</si>
  <si>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</si>
  <si>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</si>
  <si>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</si>
  <si>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</si>
  <si>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</si>
  <si>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</si>
  <si>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</si>
  <si>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</si>
  <si>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</si>
  <si>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</si>
  <si>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</si>
  <si>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</si>
  <si>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</si>
  <si>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</si>
  <si>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</si>
  <si>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</si>
  <si>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</si>
  <si>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</si>
  <si>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</si>
  <si>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</si>
  <si>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</si>
  <si>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</si>
  <si>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</si>
  <si>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</si>
  <si>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</si>
  <si>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</si>
  <si>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</si>
  <si>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</si>
  <si>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</si>
  <si>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</si>
  <si>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</si>
  <si>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</si>
  <si>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</si>
  <si>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</si>
  <si>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</si>
  <si>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</si>
  <si>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</si>
  <si>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</si>
  <si>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</si>
  <si>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</si>
  <si>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</si>
  <si>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</si>
  <si>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</si>
  <si>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</si>
  <si>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</si>
  <si>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</si>
  <si>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</si>
  <si>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</si>
  <si>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</si>
  <si>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</si>
  <si>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</si>
  <si>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</si>
  <si>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</si>
  <si>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</si>
  <si>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</si>
  <si>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</si>
  <si>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</si>
  <si>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</si>
  <si>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</si>
  <si>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</si>
  <si>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</si>
  <si>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</si>
  <si>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</si>
  <si>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</si>
  <si>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</si>
  <si>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</si>
  <si>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</si>
  <si>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</si>
  <si>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</si>
  <si>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</si>
  <si>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</si>
  <si>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</si>
  <si>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</si>
  <si>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</si>
  <si>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</si>
  <si>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</si>
  <si>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</si>
  <si>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</si>
  <si>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</si>
  <si>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</si>
  <si>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</si>
  <si>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</si>
  <si>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</si>
  <si>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</si>
  <si>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</si>
  <si>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</si>
  <si>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</si>
  <si>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</si>
  <si>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</si>
  <si>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</si>
  <si>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</si>
  <si>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</si>
  <si>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</si>
  <si>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</si>
  <si>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</si>
  <si>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</si>
  <si>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</si>
  <si>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</si>
  <si>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</si>
  <si>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</si>
  <si>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</si>
  <si>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</si>
  <si>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</si>
  <si>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</si>
  <si>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</si>
  <si>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</si>
  <si>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</si>
  <si>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</si>
  <si>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</si>
  <si>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</si>
  <si>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</si>
  <si>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</si>
  <si>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</si>
  <si>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</si>
  <si>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</si>
  <si>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</si>
  <si>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</si>
  <si>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</si>
  <si>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</si>
  <si>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</si>
  <si>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</si>
  <si>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</si>
  <si>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</si>
  <si>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</si>
  <si>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</si>
  <si>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</si>
  <si>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</si>
  <si>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</si>
  <si>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</si>
  <si>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</si>
  <si>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</si>
  <si>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</si>
  <si>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</si>
  <si>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</si>
  <si>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</si>
  <si>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</si>
  <si>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</si>
  <si>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</si>
  <si>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</si>
  <si>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</si>
  <si>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</si>
  <si>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</si>
  <si>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</si>
  <si>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</si>
  <si>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</si>
  <si>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</si>
  <si>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</si>
  <si>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</si>
  <si>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</si>
  <si>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</si>
  <si>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</si>
  <si>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</si>
  <si>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</si>
  <si>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</si>
  <si>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</si>
  <si>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</si>
  <si>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</si>
  <si>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</si>
  <si>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</si>
  <si>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</si>
  <si>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</si>
  <si>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</si>
  <si>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</si>
  <si>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</si>
  <si>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</si>
  <si>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</si>
  <si>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</si>
  <si>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</si>
  <si>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</si>
  <si>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</si>
  <si>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</si>
  <si>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</si>
  <si>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</si>
  <si>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</si>
  <si>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</si>
  <si>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</si>
  <si>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</si>
  <si>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</si>
  <si>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</si>
  <si>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</si>
  <si>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</si>
  <si>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</si>
  <si>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</si>
  <si>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</si>
  <si>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</si>
  <si>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</si>
  <si>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</si>
  <si>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</si>
  <si>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</si>
  <si>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</si>
  <si>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</si>
  <si>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</si>
  <si>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</si>
  <si>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</si>
  <si>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</si>
  <si>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</si>
  <si>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</si>
  <si>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</si>
  <si>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</si>
  <si>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</si>
  <si>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</si>
  <si>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</si>
  <si>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</si>
  <si>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</si>
  <si>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</si>
  <si>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</si>
  <si>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</si>
  <si>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</si>
  <si>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</si>
  <si>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</si>
  <si>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</si>
  <si>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</si>
  <si>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</si>
  <si>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</si>
  <si>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</si>
  <si>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</si>
  <si>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</si>
  <si>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</si>
  <si>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</si>
  <si>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</si>
  <si>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</si>
  <si>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</si>
  <si>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</si>
  <si>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</si>
  <si>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</si>
  <si>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</si>
  <si>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</si>
  <si>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</si>
  <si>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</si>
  <si>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</si>
  <si>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</si>
  <si>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</si>
  <si>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</si>
  <si>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</si>
  <si>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</si>
  <si>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</si>
  <si>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</si>
  <si>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</si>
  <si>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</si>
  <si>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</si>
  <si>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</si>
  <si>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</si>
  <si>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</si>
  <si>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</si>
  <si>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</si>
  <si>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</si>
  <si>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</si>
  <si>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</si>
  <si>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</si>
  <si>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</si>
  <si>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</si>
  <si>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</si>
  <si>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</si>
  <si>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</si>
  <si>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</si>
  <si>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</si>
  <si>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</si>
  <si>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</si>
  <si>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</si>
  <si>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</si>
  <si>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</si>
  <si>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</si>
  <si>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</si>
  <si>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</si>
  <si>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</si>
  <si>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</si>
  <si>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</si>
  <si>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</si>
  <si>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</si>
  <si>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</si>
  <si>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</si>
  <si>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</si>
  <si>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</si>
  <si>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</si>
  <si>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</si>
  <si>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</si>
  <si>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</si>
  <si>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</si>
  <si>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</si>
  <si>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</si>
  <si>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</si>
  <si>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</si>
  <si>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</si>
  <si>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</si>
  <si>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</si>
  <si>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</si>
  <si>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</si>
  <si>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</si>
  <si>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</si>
  <si>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</si>
  <si>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</si>
  <si>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</si>
  <si>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</si>
  <si>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</si>
  <si>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</si>
  <si>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</si>
  <si>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</si>
  <si>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</si>
  <si>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</si>
  <si>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</si>
  <si>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</si>
  <si>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</si>
  <si>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</si>
  <si>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</si>
  <si>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</si>
  <si>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</si>
  <si>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</si>
  <si>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</si>
  <si>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</si>
  <si>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</si>
  <si>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</si>
  <si>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</si>
  <si>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</si>
  <si>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</si>
  <si>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</si>
  <si>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</si>
  <si>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</si>
  <si>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</si>
  <si>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</si>
  <si>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</si>
  <si>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</si>
  <si>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</si>
  <si>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</si>
  <si>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</si>
  <si>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</si>
  <si>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</si>
  <si>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</si>
  <si>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</si>
  <si>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</si>
  <si>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</si>
  <si>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</si>
  <si>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</si>
  <si>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</si>
  <si>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</si>
  <si>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</si>
  <si>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</si>
  <si>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</si>
  <si>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</si>
  <si>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</si>
  <si>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</si>
  <si>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</si>
  <si>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</si>
  <si>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</si>
  <si>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</si>
  <si>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</si>
  <si>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</si>
  <si>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</si>
  <si>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</si>
  <si>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</si>
  <si>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</si>
  <si>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</si>
  <si>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</si>
  <si>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</si>
  <si>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</si>
  <si>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</si>
  <si>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</si>
  <si>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</si>
  <si>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</si>
  <si>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</si>
  <si>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</si>
  <si>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</si>
  <si>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</si>
  <si>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</si>
  <si>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</si>
  <si>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</si>
  <si>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</si>
  <si>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</si>
  <si>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</si>
  <si>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</si>
  <si>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</si>
  <si>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</si>
  <si>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</si>
  <si>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</si>
  <si>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</si>
  <si>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</si>
  <si>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</si>
  <si>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</si>
  <si>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</si>
  <si>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</si>
  <si>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</si>
  <si>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</si>
  <si>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</si>
  <si>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</si>
  <si>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</si>
  <si>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</si>
  <si>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</si>
  <si>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</si>
  <si>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</si>
  <si>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</si>
  <si>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</si>
  <si>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</si>
  <si>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</si>
  <si>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</si>
  <si>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</si>
  <si>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</si>
  <si>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</si>
  <si>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</si>
  <si>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</si>
  <si>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</si>
  <si>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</si>
  <si>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</si>
  <si>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</si>
  <si>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</si>
  <si>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</si>
  <si>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</si>
  <si>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</si>
  <si>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</si>
  <si>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</si>
  <si>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</si>
  <si>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</si>
  <si>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</si>
  <si>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</si>
  <si>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</si>
  <si>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</si>
  <si>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</si>
  <si>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</si>
  <si>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</si>
  <si>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</si>
  <si>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</si>
  <si>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</si>
  <si>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</si>
  <si>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</si>
  <si>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</si>
  <si>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</si>
  <si>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</si>
  <si>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</si>
  <si>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</si>
  <si>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</si>
  <si>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</si>
  <si>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</si>
  <si>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</si>
  <si>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</si>
  <si>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</si>
  <si>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</si>
  <si>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</si>
  <si>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</si>
  <si>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</si>
  <si>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</si>
  <si>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</si>
  <si>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</si>
  <si>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</si>
  <si>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</si>
  <si>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</si>
  <si>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</si>
  <si>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</si>
  <si>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</si>
  <si>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</si>
  <si>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</si>
  <si>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</si>
  <si>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</si>
  <si>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</si>
  <si>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</si>
  <si>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</si>
  <si>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</si>
  <si>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</si>
  <si>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</si>
  <si>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</si>
  <si>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</si>
  <si>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</si>
  <si>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</si>
  <si>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</si>
  <si>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</si>
  <si>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</si>
  <si>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</si>
  <si>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</si>
  <si>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</si>
  <si>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</si>
  <si>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</si>
  <si>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</si>
  <si>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</si>
  <si>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</si>
  <si>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</si>
  <si>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</si>
  <si>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</si>
  <si>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</si>
  <si>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</si>
  <si>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</si>
  <si>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</si>
  <si>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</si>
  <si>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</si>
  <si>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</si>
  <si>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</si>
  <si>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</si>
  <si>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</si>
  <si>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</si>
  <si>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</si>
  <si>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</si>
  <si>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</si>
  <si>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</si>
  <si>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</si>
  <si>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</si>
  <si>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</si>
  <si>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</si>
  <si>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</si>
  <si>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</si>
  <si>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</si>
  <si>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</si>
  <si>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</si>
  <si>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</si>
  <si>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</si>
  <si>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</si>
  <si>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</si>
  <si>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</si>
  <si>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</si>
  <si>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</si>
  <si>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</si>
  <si>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</si>
  <si>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</si>
  <si>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</si>
  <si>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</si>
  <si>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</si>
  <si>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</si>
  <si>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</si>
  <si>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</si>
  <si>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</si>
  <si>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</si>
  <si>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</si>
  <si>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</si>
  <si>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</si>
  <si>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</si>
  <si>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</si>
  <si>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</si>
  <si>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</si>
  <si>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</si>
  <si>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</si>
  <si>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</si>
  <si>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</si>
  <si>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</si>
  <si>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</si>
  <si>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</si>
  <si>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</si>
  <si>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</si>
  <si>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</si>
  <si>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</si>
  <si>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</si>
  <si>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</si>
  <si>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</si>
  <si>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</si>
  <si>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</si>
  <si>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</si>
  <si>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</si>
  <si>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</si>
  <si>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</si>
  <si>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</si>
  <si>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</si>
  <si>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</si>
  <si>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</si>
  <si>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</si>
  <si>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</si>
  <si>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</si>
  <si>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</si>
  <si>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</si>
  <si>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</si>
  <si>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</si>
  <si>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</si>
  <si>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</si>
  <si>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</si>
  <si>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</si>
  <si>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</si>
  <si>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</si>
  <si>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</si>
  <si>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</si>
  <si>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</si>
  <si>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</si>
  <si>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</si>
  <si>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</si>
  <si>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</si>
  <si>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</si>
  <si>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</si>
  <si>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</si>
  <si>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</si>
  <si>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</si>
  <si>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</si>
  <si>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</si>
  <si>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</si>
  <si>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</si>
  <si>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</si>
  <si>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</si>
  <si>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</si>
  <si>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</si>
  <si>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</si>
  <si>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</si>
  <si>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</si>
  <si>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</si>
  <si>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</si>
  <si>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</si>
  <si>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</si>
  <si>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</si>
  <si>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</si>
  <si>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</si>
  <si>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</si>
  <si>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</si>
  <si>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</si>
  <si>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</si>
  <si>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</si>
  <si>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</si>
  <si>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</si>
  <si>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</si>
  <si>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</si>
  <si>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</si>
  <si>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</si>
  <si>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</si>
  <si>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</si>
  <si>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</si>
  <si>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</si>
  <si>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</si>
  <si>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</si>
  <si>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</si>
  <si>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</si>
  <si>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</si>
  <si>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</si>
  <si>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</si>
  <si>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</si>
  <si>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</si>
  <si>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</si>
  <si>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</si>
  <si>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</si>
  <si>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</si>
  <si>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</si>
  <si>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</si>
  <si>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</si>
  <si>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</si>
  <si>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</si>
  <si>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</si>
  <si>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</si>
  <si>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</si>
  <si>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</si>
  <si>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</si>
  <si>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</si>
  <si>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</si>
  <si>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</si>
  <si>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</si>
  <si>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</si>
  <si>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</si>
  <si>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</si>
  <si>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</si>
  <si>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</si>
  <si>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</si>
  <si>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</si>
  <si>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</si>
  <si>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</si>
  <si>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</si>
  <si>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</si>
  <si>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</si>
  <si>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</si>
  <si>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</si>
  <si>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</si>
  <si>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</si>
  <si>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</si>
  <si>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</si>
  <si>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</si>
  <si>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</si>
  <si>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</si>
  <si>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</si>
  <si>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</si>
  <si>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</si>
  <si>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</si>
  <si>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</si>
  <si>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</si>
  <si>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</si>
  <si>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</si>
  <si>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</si>
  <si>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</si>
  <si>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</si>
  <si>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</si>
  <si>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</si>
  <si>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</si>
  <si>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</si>
  <si>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</si>
  <si>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</si>
  <si>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</si>
  <si>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</si>
  <si>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</si>
  <si>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</si>
  <si>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</si>
  <si>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</si>
  <si>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</si>
  <si>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</si>
  <si>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</si>
  <si>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</si>
  <si>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</si>
  <si>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</si>
  <si>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</si>
  <si>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</si>
  <si>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</si>
  <si>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</si>
  <si>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</si>
  <si>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</si>
  <si>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</si>
  <si>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</si>
  <si>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</si>
  <si>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</si>
  <si>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</si>
  <si>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</si>
  <si>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</si>
  <si>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</si>
  <si>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</si>
  <si>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</si>
  <si>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</si>
  <si>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</si>
  <si>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</si>
  <si>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</si>
  <si>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</si>
  <si>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</si>
  <si>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</si>
  <si>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</si>
  <si>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</si>
  <si>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</si>
  <si>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</si>
  <si>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</si>
  <si>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</si>
  <si>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</si>
  <si>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</si>
  <si>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</si>
  <si>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</si>
  <si>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</si>
  <si>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</si>
  <si>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</si>
  <si>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</si>
  <si>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</si>
  <si>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</si>
  <si>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</si>
  <si>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</si>
  <si>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</si>
  <si>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</si>
  <si>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</si>
  <si>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</si>
  <si>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</si>
  <si>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</si>
  <si>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</si>
  <si>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</si>
  <si>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</si>
  <si>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</si>
  <si>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</si>
  <si>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</si>
  <si>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</si>
  <si>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</si>
  <si>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</si>
  <si>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</si>
  <si>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</si>
  <si>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</si>
  <si>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</si>
  <si>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</si>
  <si>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</si>
  <si>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</si>
  <si>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</si>
  <si>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</si>
  <si>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</si>
  <si>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</si>
  <si>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</si>
  <si>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</si>
  <si>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</si>
  <si>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</si>
  <si>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</si>
  <si>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</si>
  <si>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</si>
  <si>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</si>
  <si>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</si>
  <si>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</si>
  <si>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</si>
  <si>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</si>
  <si>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</si>
  <si>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</si>
  <si>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</si>
  <si>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</si>
  <si>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</si>
  <si>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</si>
  <si>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</si>
  <si>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</si>
  <si>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</si>
  <si>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</si>
  <si>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</si>
  <si>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</si>
  <si>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</si>
  <si>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</si>
  <si>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</si>
  <si>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</si>
  <si>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</si>
  <si>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</si>
  <si>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</si>
  <si>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</si>
  <si>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</si>
  <si>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</si>
  <si>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</si>
  <si>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</si>
  <si>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</si>
  <si>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</si>
  <si>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</si>
  <si>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</si>
  <si>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</si>
  <si>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</si>
  <si>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</si>
  <si>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</si>
  <si>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</si>
  <si>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</si>
  <si>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</si>
  <si>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</si>
  <si>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</si>
  <si>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</si>
  <si>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</si>
  <si>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</si>
  <si>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</si>
  <si>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</si>
  <si>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</si>
  <si>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</si>
  <si>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</si>
  <si>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</si>
  <si>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</si>
  <si>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</si>
  <si>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</si>
  <si>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</si>
  <si>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</si>
  <si>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</si>
  <si>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</si>
  <si>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</si>
  <si>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</si>
  <si>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</si>
  <si>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</si>
  <si>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</si>
  <si>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</si>
  <si>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</si>
  <si>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</si>
  <si>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</si>
  <si>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</si>
  <si>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</si>
  <si>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</si>
  <si>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</si>
  <si>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</si>
  <si>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</si>
  <si>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</si>
  <si>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</si>
  <si>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</si>
  <si>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</si>
  <si>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</si>
  <si>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</si>
  <si>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</si>
  <si>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</si>
  <si>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</si>
  <si>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</si>
  <si>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</si>
  <si>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</si>
  <si>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</si>
  <si>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</si>
  <si>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</si>
  <si>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</si>
  <si>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</si>
  <si>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</si>
  <si>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</si>
  <si>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</si>
  <si>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</si>
  <si>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</si>
  <si>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</si>
  <si>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</si>
  <si>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</si>
  <si>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</si>
  <si>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</si>
  <si>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</si>
  <si>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</si>
  <si>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</si>
  <si>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</si>
  <si>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</si>
  <si>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</si>
  <si>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</si>
  <si>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</si>
  <si>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</si>
  <si>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</si>
  <si>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</si>
  <si>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</si>
  <si>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</si>
  <si>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</si>
  <si>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</si>
  <si>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</si>
  <si>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</si>
  <si>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</si>
  <si>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</si>
  <si>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</si>
  <si>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</si>
  <si>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</si>
  <si>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</si>
  <si>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</si>
  <si>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</si>
  <si>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</si>
  <si>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</si>
  <si>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</si>
  <si>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</si>
  <si>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</si>
  <si>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</si>
  <si>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</si>
  <si>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</si>
  <si>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</si>
  <si>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</si>
  <si>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</si>
  <si>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</si>
  <si>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</si>
  <si>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</si>
  <si>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</si>
  <si>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</si>
  <si>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</si>
  <si>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</si>
  <si>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</si>
  <si>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</si>
  <si>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</si>
  <si>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</si>
  <si>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</si>
  <si>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</si>
  <si>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</si>
  <si>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</si>
  <si>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</si>
  <si>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</si>
  <si>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</si>
  <si>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</si>
  <si>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</si>
  <si>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</si>
  <si>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</si>
  <si>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</si>
  <si>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</si>
  <si>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</si>
  <si>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</si>
  <si>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</si>
  <si>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</si>
  <si>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</si>
  <si>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</si>
  <si>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</si>
  <si>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</si>
  <si>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</si>
  <si>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</si>
  <si>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</si>
  <si>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</si>
  <si>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</si>
  <si>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</si>
  <si>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</si>
  <si>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</si>
  <si>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</si>
  <si>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</si>
  <si>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</si>
  <si>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</si>
  <si>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</si>
  <si>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</si>
  <si>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</si>
  <si>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</si>
  <si>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</si>
  <si>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</si>
  <si>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</si>
  <si>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</si>
  <si>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</si>
  <si>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</si>
  <si>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</si>
  <si>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</si>
  <si>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</si>
  <si>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</si>
  <si>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</si>
  <si>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</si>
  <si>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</si>
  <si>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</si>
  <si>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</si>
  <si>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</si>
  <si>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</si>
  <si>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</si>
  <si>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</si>
  <si>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</si>
  <si>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</si>
  <si>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</si>
  <si>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</si>
  <si>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</si>
  <si>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</si>
  <si>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</si>
  <si>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</si>
  <si>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</si>
  <si>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</si>
  <si>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</si>
  <si>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</si>
  <si>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</si>
  <si>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</si>
  <si>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</si>
  <si>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</si>
  <si>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</si>
  <si>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</si>
  <si>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</si>
  <si>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</si>
  <si>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</si>
  <si>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</si>
  <si>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</si>
  <si>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</si>
  <si>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</si>
  <si>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</si>
  <si>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</si>
  <si>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</si>
  <si>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</si>
  <si>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</si>
  <si>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</si>
  <si>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</si>
  <si>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</si>
  <si>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</si>
  <si>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</si>
  <si>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</si>
  <si>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</si>
  <si>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</si>
  <si>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</si>
  <si>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</si>
  <si>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</si>
  <si>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</si>
  <si>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</si>
  <si>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</si>
  <si>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</si>
  <si>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</si>
  <si>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</si>
  <si>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</si>
  <si>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</si>
  <si>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</si>
  <si>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</si>
  <si>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</si>
  <si>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</si>
  <si>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</si>
  <si>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</si>
  <si>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</si>
  <si>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</si>
  <si>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</si>
  <si>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</si>
  <si>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</si>
  <si>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</si>
  <si>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</si>
  <si>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</si>
  <si>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</si>
  <si>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</si>
  <si>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</si>
  <si>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</si>
  <si>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</si>
  <si>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</si>
  <si>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</si>
  <si>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</si>
  <si>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</si>
  <si>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</si>
  <si>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</si>
  <si>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</si>
  <si>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</si>
  <si>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</si>
  <si>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</si>
  <si>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</si>
  <si>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</si>
  <si>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</si>
  <si>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</si>
  <si>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</si>
  <si>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</si>
  <si>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</si>
  <si>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</si>
  <si>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</si>
  <si>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</si>
  <si>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</si>
  <si>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</si>
  <si>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</si>
  <si>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</si>
  <si>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</si>
  <si>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</si>
  <si>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</si>
  <si>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</si>
  <si>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</si>
  <si>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</si>
  <si>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</si>
  <si>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</si>
  <si>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</si>
  <si>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</si>
  <si>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</si>
  <si>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</si>
  <si>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</si>
  <si>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</si>
  <si>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</si>
  <si>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</si>
  <si>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</si>
  <si>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</si>
  <si>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</si>
  <si>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</si>
  <si>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</si>
  <si>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</si>
  <si>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</si>
  <si>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</si>
  <si>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</si>
  <si>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</si>
  <si>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</si>
  <si>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</si>
  <si>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</si>
  <si>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</si>
  <si>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</si>
  <si>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</si>
  <si>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</si>
  <si>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</si>
  <si>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</si>
  <si>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</si>
  <si>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</si>
  <si>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</si>
  <si>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</si>
  <si>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</si>
  <si>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</si>
  <si>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</si>
  <si>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</si>
  <si>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</si>
  <si>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</si>
  <si>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</si>
  <si>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</si>
  <si>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</si>
  <si>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</si>
  <si>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</si>
  <si>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</si>
  <si>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</si>
  <si>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</si>
  <si>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</si>
  <si>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</si>
  <si>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</si>
  <si>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</si>
  <si>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</si>
  <si>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</si>
  <si>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</si>
  <si>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</si>
  <si>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</si>
  <si>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</si>
  <si>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</si>
  <si>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</si>
  <si>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</si>
  <si>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</si>
  <si>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</si>
  <si>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</si>
  <si>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</si>
  <si>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</si>
  <si>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</si>
  <si>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</si>
  <si>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</si>
  <si>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</si>
  <si>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</si>
  <si>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</si>
  <si>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</si>
  <si>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</si>
  <si>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</si>
  <si>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</si>
  <si>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</si>
  <si>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</si>
  <si>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</si>
  <si>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</si>
  <si>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</si>
  <si>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</si>
  <si>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</si>
  <si>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</si>
  <si>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</si>
  <si>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</si>
  <si>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</si>
  <si>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</si>
  <si>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</si>
  <si>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</si>
  <si>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</si>
  <si>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</si>
  <si>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</si>
  <si>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</si>
  <si>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</si>
  <si>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</si>
  <si>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</si>
  <si>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</si>
  <si>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</si>
  <si>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</si>
  <si>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</si>
  <si>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</si>
  <si>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</si>
  <si>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</si>
  <si>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</si>
  <si>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</si>
  <si>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</si>
  <si>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</si>
  <si>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</si>
  <si>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</si>
  <si>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</si>
  <si>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</si>
  <si>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</si>
  <si>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</si>
  <si>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</si>
  <si>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</si>
  <si>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</si>
  <si>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</si>
  <si>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</si>
  <si>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</si>
  <si>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</si>
  <si>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</si>
  <si>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</si>
  <si>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</si>
  <si>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</si>
  <si>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</si>
  <si>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</si>
  <si>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</si>
  <si>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</si>
  <si>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</si>
  <si>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</si>
  <si>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</si>
  <si>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</si>
  <si>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</si>
  <si>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</si>
  <si>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</si>
  <si>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</si>
  <si>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</si>
  <si>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</si>
  <si>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</si>
  <si>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</si>
  <si>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</si>
  <si>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</si>
  <si>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</si>
  <si>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</si>
  <si>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</si>
  <si>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</si>
  <si>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</si>
  <si>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</si>
  <si>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</si>
  <si>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</si>
  <si>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</si>
  <si>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</si>
  <si>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</si>
  <si>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</si>
  <si>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</si>
  <si>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</si>
  <si>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</si>
  <si>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</si>
  <si>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</si>
  <si>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</si>
  <si>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</si>
  <si>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</si>
  <si>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</si>
  <si>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</si>
  <si>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</si>
  <si>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</si>
  <si>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</si>
  <si>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</si>
  <si>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</si>
  <si>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</si>
  <si>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</si>
  <si>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</si>
  <si>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</si>
  <si>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</si>
  <si>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</si>
  <si>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</si>
  <si>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</si>
  <si>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</si>
  <si>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</si>
  <si>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</si>
  <si>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</si>
  <si>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</si>
  <si>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</si>
  <si>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</si>
  <si>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</si>
  <si>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</si>
  <si>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</si>
  <si>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</si>
  <si>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</si>
  <si>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</si>
  <si>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</si>
  <si>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</si>
  <si>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</si>
  <si>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</si>
  <si>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</si>
  <si>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</si>
  <si>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</si>
  <si>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</si>
  <si>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</si>
  <si>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</si>
  <si>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</si>
  <si>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</si>
  <si>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</si>
  <si>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</si>
  <si>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</si>
  <si>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</si>
  <si>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</si>
  <si>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</si>
  <si>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</si>
  <si>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</si>
  <si>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</si>
  <si>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</si>
  <si>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</si>
  <si>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</si>
  <si>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</si>
  <si>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</si>
  <si>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</si>
  <si>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</si>
  <si>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</si>
  <si>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</si>
  <si>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</si>
  <si>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</si>
  <si>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</si>
  <si>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</si>
  <si>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</si>
  <si>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</si>
  <si>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</si>
  <si>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</si>
  <si>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</si>
  <si>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</si>
  <si>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</si>
  <si>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</si>
  <si>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</si>
  <si>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</si>
  <si>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</si>
  <si>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</si>
  <si>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</si>
  <si>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</si>
  <si>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</si>
  <si>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</si>
  <si>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</si>
  <si>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</si>
  <si>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</si>
  <si>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</si>
  <si>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</si>
  <si>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</si>
  <si>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</si>
  <si>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</si>
  <si>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</si>
  <si>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</si>
  <si>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</si>
  <si>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</si>
  <si>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</si>
  <si>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</si>
  <si>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</si>
  <si>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</si>
  <si>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</si>
  <si>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</si>
  <si>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</si>
  <si>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</si>
  <si>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</si>
  <si>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</si>
  <si>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</si>
  <si>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</si>
  <si>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</si>
  <si>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</si>
  <si>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</si>
  <si>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</si>
  <si>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</si>
  <si>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</si>
  <si>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</si>
  <si>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</si>
  <si>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</si>
  <si>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</si>
  <si>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</si>
  <si>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</si>
  <si>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</si>
  <si>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</si>
  <si>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</si>
  <si>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</si>
  <si>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</si>
  <si>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</si>
  <si>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</si>
  <si>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</si>
  <si>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</si>
  <si>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</si>
  <si>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</si>
  <si>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</si>
  <si>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</si>
  <si>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</si>
  <si>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</si>
  <si>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</si>
  <si>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</si>
  <si>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</si>
  <si>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</si>
  <si>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</si>
  <si>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</si>
  <si>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</si>
  <si>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</si>
  <si>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</si>
  <si>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</si>
  <si>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</si>
  <si>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</si>
  <si>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</si>
  <si>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</si>
  <si>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</si>
  <si>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</si>
  <si>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</si>
  <si>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</si>
  <si>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</si>
  <si>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</si>
  <si>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</si>
  <si>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</si>
  <si>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</si>
  <si>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</si>
  <si>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</si>
  <si>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</si>
  <si>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</si>
  <si>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</si>
  <si>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</si>
  <si>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</si>
  <si>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</si>
  <si>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</si>
  <si>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</si>
  <si>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</si>
  <si>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</si>
  <si>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</si>
  <si>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</si>
  <si>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</si>
  <si>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</si>
  <si>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</si>
  <si>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</si>
  <si>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</si>
  <si>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</si>
  <si>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</si>
  <si>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</si>
  <si>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</si>
  <si>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</si>
  <si>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</si>
  <si>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</si>
  <si>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</si>
  <si>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</si>
  <si>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</si>
  <si>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</si>
  <si>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</si>
  <si>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</si>
  <si>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</si>
  <si>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</si>
  <si>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</si>
  <si>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</si>
  <si>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</si>
  <si>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</si>
  <si>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</si>
  <si>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</si>
  <si>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</si>
  <si>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</si>
  <si>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</si>
  <si>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</si>
  <si>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</si>
  <si>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</si>
  <si>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</si>
  <si>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</si>
  <si>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</si>
  <si>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</si>
  <si>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</si>
  <si>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</si>
  <si>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</si>
  <si>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</si>
  <si>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</si>
  <si>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</si>
  <si>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</si>
  <si>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</si>
  <si>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</si>
  <si>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</si>
  <si>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</si>
  <si>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</si>
  <si>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</si>
  <si>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</si>
  <si>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</si>
  <si>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</si>
  <si>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</si>
  <si>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</si>
  <si>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</si>
  <si>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</si>
  <si>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</si>
  <si>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</si>
  <si>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</si>
  <si>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</si>
  <si>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</si>
  <si>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</si>
  <si>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</si>
  <si>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</si>
  <si>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</si>
  <si>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</si>
  <si>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</si>
  <si>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</si>
  <si>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</si>
  <si>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</si>
  <si>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</si>
  <si>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</si>
  <si>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</si>
  <si>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</si>
  <si>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</si>
  <si>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</si>
  <si>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</si>
  <si>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</si>
  <si>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</si>
  <si>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</si>
  <si>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</si>
  <si>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</si>
  <si>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</si>
  <si>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</si>
  <si>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</si>
  <si>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</si>
  <si>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</si>
  <si>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</si>
  <si>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</si>
  <si>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</si>
  <si>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</si>
  <si>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</si>
  <si>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</si>
  <si>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</si>
  <si>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</si>
  <si>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</si>
  <si>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</si>
  <si>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</si>
  <si>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</si>
  <si>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</si>
  <si>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</si>
  <si>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</si>
  <si>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</si>
  <si>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</si>
  <si>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</si>
  <si>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</si>
  <si>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</si>
  <si>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</si>
  <si>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</si>
  <si>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</si>
  <si>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</si>
  <si>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</si>
  <si>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</si>
  <si>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</si>
  <si>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</si>
  <si>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</si>
  <si>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</si>
  <si>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</si>
  <si>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</si>
  <si>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</si>
  <si>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</si>
  <si>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</si>
  <si>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</si>
  <si>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</si>
  <si>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</si>
  <si>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</si>
  <si>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</si>
  <si>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</si>
  <si>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</si>
  <si>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</si>
  <si>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</si>
  <si>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</si>
  <si>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</si>
  <si>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</si>
  <si>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</si>
  <si>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</si>
  <si>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</si>
  <si>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</si>
  <si>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</si>
  <si>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</si>
  <si>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</si>
  <si>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</si>
  <si>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</si>
  <si>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</si>
  <si>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</si>
  <si>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</si>
  <si>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</si>
  <si>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</si>
  <si>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</si>
  <si>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</si>
  <si>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</si>
  <si>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</si>
  <si>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</si>
  <si>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</si>
  <si>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</si>
  <si>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</si>
  <si>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</si>
  <si>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</si>
  <si>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</si>
  <si>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</si>
  <si>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</si>
  <si>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</si>
  <si>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</si>
  <si>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</si>
  <si>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</si>
  <si>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</si>
  <si>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</si>
  <si>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</si>
  <si>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</si>
  <si>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</si>
  <si>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</si>
  <si>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</si>
  <si>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</si>
  <si>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</si>
  <si>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</si>
  <si>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</si>
  <si>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</si>
  <si>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</si>
  <si>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</si>
  <si>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</si>
  <si>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</si>
  <si>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</si>
  <si>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</si>
  <si>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</si>
  <si>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</si>
  <si>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</si>
  <si>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</si>
  <si>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</si>
  <si>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</si>
  <si>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</si>
  <si>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</si>
  <si>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</si>
  <si>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</si>
  <si>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</si>
  <si>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</si>
  <si>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</si>
  <si>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</si>
  <si>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</si>
  <si>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</si>
  <si>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</si>
  <si>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</si>
  <si>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</si>
  <si>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</si>
  <si>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</si>
  <si>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</si>
  <si>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</si>
  <si>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</si>
  <si>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</si>
  <si>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</si>
  <si>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</si>
  <si>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</si>
  <si>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</si>
  <si>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</si>
  <si>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</si>
  <si>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</si>
  <si>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</si>
  <si>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</si>
  <si>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</si>
  <si>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</si>
  <si>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</si>
  <si>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</si>
  <si>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</si>
  <si>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</si>
  <si>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</si>
  <si>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</si>
  <si>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</si>
  <si>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</si>
  <si>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</si>
  <si>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</si>
  <si>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</si>
  <si>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</si>
  <si>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</si>
  <si>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</si>
  <si>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</si>
  <si>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</si>
  <si>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</si>
  <si>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</si>
  <si>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</si>
  <si>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</si>
  <si>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</si>
  <si>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</si>
  <si>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</si>
  <si>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</si>
  <si>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</si>
  <si>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</si>
  <si>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</si>
  <si>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</si>
  <si>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</si>
  <si>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</si>
  <si>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</si>
  <si>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</si>
  <si>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</si>
  <si>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</si>
  <si>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</si>
  <si>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</si>
  <si>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</si>
  <si>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</si>
  <si>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</si>
  <si>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</si>
  <si>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</si>
  <si>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</si>
  <si>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</si>
  <si>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</si>
  <si>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</si>
  <si>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</si>
  <si>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</si>
  <si>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</si>
  <si>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</si>
  <si>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</si>
  <si>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</si>
  <si>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</si>
  <si>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</si>
  <si>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</si>
  <si>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</si>
  <si>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</si>
  <si>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</si>
  <si>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</si>
  <si>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</si>
  <si>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</si>
  <si>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</si>
  <si>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</si>
  <si>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</si>
  <si>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</si>
  <si>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</si>
  <si>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</si>
  <si>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</si>
  <si>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</si>
  <si>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</si>
  <si>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</si>
  <si>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</si>
  <si>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</si>
  <si>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</si>
  <si>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</si>
  <si>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</si>
  <si>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</si>
  <si>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</si>
  <si>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</si>
  <si>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</si>
  <si>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</si>
  <si>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</si>
  <si>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</si>
  <si>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</si>
  <si>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</si>
  <si>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</si>
  <si>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</si>
  <si>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</si>
  <si>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</si>
  <si>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</si>
  <si>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</si>
  <si>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</si>
  <si>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</si>
  <si>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</si>
  <si>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</si>
  <si>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</si>
  <si>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</si>
  <si>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</si>
  <si>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</si>
  <si>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</si>
  <si>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</si>
  <si>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</si>
  <si>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</si>
  <si>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</si>
  <si>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</si>
  <si>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</si>
  <si>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</si>
  <si>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</si>
  <si>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</si>
  <si>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</si>
  <si>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</si>
  <si>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</si>
  <si>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</si>
  <si>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</si>
  <si>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</si>
  <si>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</si>
  <si>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</si>
  <si>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</si>
  <si>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</si>
  <si>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</si>
  <si>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</si>
  <si>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</si>
  <si>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</si>
  <si>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</si>
  <si>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</si>
  <si>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</si>
  <si>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</si>
  <si>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</si>
  <si>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</si>
  <si>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</si>
  <si>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</si>
  <si>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</si>
  <si>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</si>
  <si>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</si>
  <si>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</si>
  <si>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</si>
  <si>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</si>
  <si>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</si>
  <si>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</si>
  <si>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</si>
  <si>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</si>
  <si>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</si>
  <si>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</si>
  <si>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</si>
  <si>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</si>
  <si>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</si>
  <si>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</si>
  <si>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</si>
  <si>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</si>
  <si>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</si>
  <si>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</si>
  <si>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</si>
  <si>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</si>
  <si>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</si>
  <si>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</si>
  <si>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</si>
  <si>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</si>
  <si>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</si>
  <si>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</si>
  <si>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</si>
  <si>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</si>
  <si>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</si>
  <si>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</si>
  <si>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</si>
  <si>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</si>
  <si>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</si>
  <si>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</si>
  <si>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</si>
  <si>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</si>
  <si>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</si>
  <si>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</si>
  <si>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</si>
  <si>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</si>
  <si>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</si>
  <si>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</si>
  <si>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</si>
  <si>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</si>
  <si>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</si>
  <si>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</si>
  <si>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</si>
  <si>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</si>
  <si>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</si>
  <si>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</si>
  <si>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</si>
  <si>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</si>
  <si>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</si>
  <si>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</si>
  <si>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</si>
  <si>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</si>
  <si>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</si>
  <si>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</si>
  <si>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</si>
  <si>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</si>
  <si>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</si>
  <si>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</si>
  <si>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</si>
  <si>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</si>
  <si>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</si>
  <si>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</si>
  <si>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</si>
  <si>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</si>
  <si>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</si>
  <si>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</si>
  <si>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</si>
  <si>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</si>
  <si>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</si>
  <si>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</si>
  <si>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</si>
  <si>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</si>
  <si>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</si>
  <si>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</si>
  <si>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</si>
  <si>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</si>
  <si>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</si>
  <si>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</si>
  <si>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</si>
  <si>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</si>
  <si>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</si>
  <si>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</si>
  <si>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</si>
  <si>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</si>
  <si>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</si>
  <si>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</si>
  <si>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</si>
  <si>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</si>
  <si>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</si>
  <si>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</si>
  <si>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</si>
  <si>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</si>
  <si>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</si>
  <si>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</si>
  <si>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</si>
  <si>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</si>
  <si>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</si>
  <si>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</si>
  <si>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</si>
  <si>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</si>
  <si>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</si>
  <si>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</si>
  <si>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</si>
  <si>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</si>
  <si>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</si>
  <si>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</si>
  <si>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</si>
  <si>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</si>
  <si>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</si>
  <si>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</si>
  <si>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</si>
  <si>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</si>
  <si>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</si>
  <si>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</si>
  <si>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</si>
  <si>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</si>
  <si>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</si>
  <si>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</si>
  <si>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</si>
  <si>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</si>
  <si>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</si>
  <si>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</si>
  <si>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</si>
  <si>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</si>
  <si>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</si>
  <si>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</si>
  <si>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</si>
  <si>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</si>
  <si>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</si>
  <si>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</si>
  <si>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</si>
  <si>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</si>
  <si>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</si>
  <si>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</si>
  <si>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</si>
  <si>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</si>
  <si>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</si>
  <si>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</si>
  <si>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</si>
  <si>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</si>
  <si>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</si>
  <si>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</si>
  <si>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</si>
  <si>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</si>
  <si>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</si>
  <si>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</si>
  <si>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</si>
  <si>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</si>
  <si>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</si>
  <si>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</si>
  <si>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</si>
  <si>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</si>
  <si>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</si>
  <si>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</si>
  <si>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</si>
  <si>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</si>
  <si>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</si>
  <si>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</si>
  <si>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</si>
  <si>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</si>
  <si>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</si>
  <si>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</si>
  <si>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</si>
  <si>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</si>
  <si>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</si>
  <si>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</si>
  <si>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</si>
  <si>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</si>
  <si>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</si>
  <si>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</si>
  <si>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</si>
  <si>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</si>
  <si>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</si>
  <si>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</si>
  <si>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</si>
  <si>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</si>
  <si>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</si>
  <si>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</si>
  <si>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</si>
  <si>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</si>
  <si>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</si>
  <si>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</si>
  <si>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</si>
  <si>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</si>
  <si>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</si>
  <si>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</si>
  <si>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</si>
  <si>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</si>
  <si>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</si>
  <si>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</si>
  <si>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</si>
  <si>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</si>
  <si>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</si>
  <si>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</si>
  <si>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</si>
  <si>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</si>
  <si>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</si>
  <si>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</si>
  <si>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</si>
  <si>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</si>
  <si>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</si>
  <si>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</si>
  <si>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</si>
  <si>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</si>
  <si>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</si>
  <si>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</si>
  <si>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</si>
  <si>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</si>
  <si>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</si>
  <si>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</si>
  <si>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</si>
  <si>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</si>
  <si>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</si>
  <si>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</si>
  <si>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</si>
  <si>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</si>
  <si>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</si>
  <si>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</si>
  <si>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</si>
  <si>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</si>
  <si>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</si>
  <si>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</si>
  <si>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</si>
  <si>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</si>
  <si>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</si>
  <si>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</si>
  <si>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</si>
  <si>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</si>
  <si>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</si>
  <si>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</si>
  <si>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</si>
  <si>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</si>
  <si>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</si>
  <si>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</si>
  <si>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</si>
  <si>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</si>
  <si>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</si>
  <si>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</si>
  <si>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</si>
  <si>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</si>
  <si>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</si>
  <si>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</si>
  <si>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</si>
  <si>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</si>
  <si>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</si>
  <si>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</si>
  <si>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</si>
  <si>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</si>
  <si>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</si>
  <si>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</si>
  <si>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</si>
  <si>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</si>
  <si>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</si>
  <si>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</si>
  <si>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</si>
  <si>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</si>
  <si>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</si>
  <si>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</si>
  <si>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</si>
  <si>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</si>
  <si>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</si>
  <si>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</si>
  <si>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</si>
  <si>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</si>
  <si>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</si>
  <si>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</si>
  <si>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</si>
  <si>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</si>
  <si>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</si>
  <si>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</si>
  <si>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</si>
  <si>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</si>
  <si>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</si>
  <si>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</si>
  <si>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</si>
  <si>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</si>
  <si>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</si>
  <si>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</si>
  <si>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</si>
  <si>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</si>
  <si>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</si>
  <si>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</si>
  <si>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</si>
  <si>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</si>
  <si>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</si>
  <si>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</si>
  <si>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</si>
  <si>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</si>
  <si>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</si>
  <si>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</si>
  <si>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</si>
  <si>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</si>
  <si>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</si>
  <si>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</si>
  <si>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</si>
  <si>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</si>
  <si>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</si>
  <si>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</si>
  <si>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</si>
  <si>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</si>
  <si>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</si>
  <si>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</si>
  <si>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</si>
  <si>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</si>
  <si>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</si>
  <si>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</si>
  <si>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</si>
  <si>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</si>
  <si>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</si>
  <si>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</si>
  <si>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</si>
  <si>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</si>
  <si>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</si>
  <si>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</si>
  <si>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</si>
  <si>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</si>
  <si>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</si>
  <si>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</si>
  <si>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</si>
  <si>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</si>
  <si>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</si>
  <si>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</si>
  <si>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</si>
  <si>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</si>
  <si>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</si>
  <si>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</si>
  <si>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</si>
  <si>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</si>
  <si>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</si>
  <si>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</si>
  <si>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</si>
  <si>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</si>
  <si>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</si>
  <si>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</si>
  <si>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</si>
  <si>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</si>
  <si>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</si>
  <si>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</si>
  <si>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</si>
  <si>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</si>
  <si>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</si>
  <si>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</si>
  <si>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</si>
  <si>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</si>
  <si>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</si>
  <si>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</si>
  <si>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</si>
  <si>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</si>
  <si>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</si>
  <si>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</si>
  <si>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</si>
  <si>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</si>
  <si>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</si>
  <si>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</si>
  <si>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</si>
  <si>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</si>
  <si>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</si>
  <si>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</si>
  <si>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</si>
  <si>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</si>
  <si>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</si>
  <si>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</si>
  <si>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</si>
  <si>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</si>
  <si>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</si>
  <si>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</si>
  <si>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</si>
  <si>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</si>
  <si>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</si>
  <si>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</si>
  <si>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</si>
  <si>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</si>
  <si>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</si>
  <si>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</si>
  <si>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</si>
  <si>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</si>
  <si>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</si>
  <si>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</si>
  <si>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</si>
  <si>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</si>
  <si>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</si>
  <si>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</si>
  <si>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</si>
  <si>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</si>
  <si>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</si>
  <si>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</si>
  <si>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</si>
  <si>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</si>
  <si>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</si>
  <si>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</si>
  <si>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</si>
  <si>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</si>
  <si>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</si>
  <si>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</si>
  <si>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</si>
  <si>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</si>
  <si>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</si>
  <si>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</si>
  <si>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</si>
  <si>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</si>
  <si>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</si>
  <si>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</si>
  <si>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</si>
  <si>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</si>
  <si>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</si>
  <si>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</si>
  <si>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</si>
  <si>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</si>
  <si>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</si>
  <si>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</si>
  <si>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</si>
  <si>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</si>
  <si>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</si>
  <si>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</si>
  <si>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</si>
  <si>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</si>
  <si>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</si>
  <si>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</si>
  <si>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</si>
  <si>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</si>
  <si>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</si>
  <si>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</si>
  <si>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</si>
  <si>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</si>
  <si>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</si>
  <si>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</si>
  <si>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</si>
  <si>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</si>
  <si>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</si>
  <si>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</si>
  <si>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</si>
  <si>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</si>
  <si>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</si>
  <si>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</si>
  <si>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</si>
  <si>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</si>
  <si>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</si>
  <si>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</si>
  <si>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</si>
  <si>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</si>
  <si>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</si>
  <si>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</si>
  <si>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</si>
  <si>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</si>
  <si>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</si>
  <si>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</si>
  <si>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</si>
  <si>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</si>
  <si>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</si>
  <si>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</si>
  <si>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</si>
  <si>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</si>
  <si>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</si>
  <si>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</si>
  <si>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</si>
  <si>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</si>
  <si>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</si>
  <si>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</si>
  <si>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</si>
  <si>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</si>
  <si>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</si>
  <si>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</si>
  <si>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</si>
  <si>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</si>
  <si>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</si>
  <si>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</si>
  <si>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</si>
  <si>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</si>
  <si>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</si>
  <si>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</si>
  <si>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</si>
  <si>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</si>
  <si>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</si>
  <si>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</si>
  <si>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</si>
  <si>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</si>
  <si>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</si>
  <si>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</si>
  <si>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</si>
  <si>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</si>
  <si>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</si>
  <si>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</si>
  <si>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</si>
  <si>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</si>
  <si>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</si>
  <si>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</si>
  <si>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</si>
  <si>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</si>
  <si>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</si>
  <si>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</si>
  <si>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</si>
  <si>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</si>
  <si>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</si>
  <si>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</si>
  <si>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</si>
  <si>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</si>
  <si>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</si>
  <si>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</si>
  <si>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</si>
  <si>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</si>
  <si>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</si>
  <si>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</si>
  <si>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</si>
  <si>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</si>
  <si>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</si>
  <si>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</si>
  <si>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</si>
  <si>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</si>
  <si>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</si>
  <si>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</si>
  <si>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</si>
  <si>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</si>
  <si>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</si>
  <si>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</si>
  <si>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</si>
  <si>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</si>
  <si>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</si>
  <si>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</si>
  <si>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</si>
  <si>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</si>
  <si>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</si>
  <si>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</si>
  <si>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</si>
  <si>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</si>
  <si>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</si>
  <si>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</si>
  <si>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</si>
  <si>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</si>
  <si>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</si>
  <si>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</si>
  <si>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</si>
  <si>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</si>
  <si>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</si>
  <si>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</si>
  <si>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</si>
  <si>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</si>
  <si>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</si>
  <si>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</si>
  <si>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</si>
  <si>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</si>
  <si>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</si>
  <si>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</si>
  <si>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</si>
  <si>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</si>
  <si>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</si>
  <si>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</si>
  <si>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</si>
  <si>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</si>
  <si>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</si>
  <si>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</si>
  <si>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</si>
  <si>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</si>
  <si>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</si>
  <si>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</si>
  <si>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</si>
  <si>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</si>
  <si>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</si>
  <si>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</si>
  <si>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</si>
  <si>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</si>
  <si>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</si>
  <si>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</si>
  <si>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</si>
  <si>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</si>
  <si>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</si>
  <si>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</si>
  <si>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</si>
  <si>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</si>
  <si>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</si>
  <si>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</si>
  <si>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</si>
  <si>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</si>
  <si>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</si>
  <si>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</si>
  <si>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</si>
  <si>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</si>
  <si>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</si>
  <si>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</si>
  <si>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</si>
  <si>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</si>
  <si>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</si>
  <si>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</si>
  <si>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</si>
  <si>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</si>
  <si>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</si>
  <si>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</si>
  <si>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</si>
  <si>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</si>
  <si>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</si>
  <si>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</si>
  <si>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</si>
  <si>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</si>
  <si>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</si>
  <si>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</si>
  <si>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</si>
  <si>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</si>
  <si>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</si>
  <si>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</si>
  <si>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</si>
  <si>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</si>
  <si>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</si>
  <si>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</si>
  <si>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</si>
  <si>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</si>
  <si>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</si>
  <si>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</si>
  <si>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</si>
  <si>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</si>
  <si>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</si>
  <si>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</si>
  <si>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</si>
  <si>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</si>
  <si>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</si>
  <si>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</si>
  <si>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</si>
  <si>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</si>
  <si>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</si>
  <si>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</si>
  <si>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</si>
  <si>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</si>
  <si>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</si>
  <si>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</si>
  <si>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</si>
  <si>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</si>
  <si>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</si>
  <si>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</si>
  <si>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</si>
  <si>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</si>
  <si>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</si>
  <si>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</si>
  <si>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</si>
  <si>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</si>
  <si>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</si>
  <si>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</si>
  <si>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</si>
  <si>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</si>
  <si>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</si>
  <si>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</si>
  <si>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</si>
  <si>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</si>
  <si>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</si>
  <si>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</si>
  <si>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</si>
  <si>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</si>
  <si>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</si>
  <si>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</si>
  <si>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</si>
  <si>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</si>
  <si>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</si>
  <si>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</si>
  <si>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</si>
  <si>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</si>
  <si>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</si>
  <si>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</si>
  <si>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</si>
  <si>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</si>
  <si>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</si>
  <si>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</si>
  <si>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</si>
  <si>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</si>
  <si>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</si>
  <si>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</si>
  <si>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</si>
  <si>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</si>
  <si>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</si>
  <si>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</si>
  <si>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</si>
  <si>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</si>
  <si>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</si>
  <si>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</si>
  <si>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</si>
  <si>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</si>
  <si>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</si>
  <si>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</si>
  <si>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</si>
  <si>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</si>
  <si>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</si>
  <si>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</si>
  <si>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</si>
  <si>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</si>
  <si>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</si>
  <si>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</si>
  <si>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</si>
  <si>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</si>
  <si>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</si>
  <si>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</si>
  <si>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</si>
  <si>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</si>
  <si>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</si>
  <si>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</si>
  <si>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</si>
  <si>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</si>
  <si>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</si>
  <si>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</si>
  <si>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</si>
  <si>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</si>
  <si>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</si>
  <si>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</si>
  <si>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</si>
  <si>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</si>
  <si>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</si>
  <si>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</si>
  <si>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</si>
  <si>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</si>
  <si>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</si>
  <si>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</si>
  <si>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</si>
  <si>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</si>
  <si>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</si>
  <si>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</si>
  <si>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</si>
  <si>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</si>
  <si>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</si>
  <si>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</si>
  <si>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</si>
  <si>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</si>
  <si>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</si>
  <si>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</si>
  <si>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</si>
  <si>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</si>
  <si>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</si>
  <si>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</si>
  <si>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</si>
  <si>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</si>
  <si>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</si>
  <si>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</si>
  <si>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</si>
  <si>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</si>
  <si>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</si>
  <si>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</si>
  <si>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</si>
  <si>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</si>
  <si>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</si>
  <si>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</si>
  <si>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</si>
  <si>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</si>
  <si>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</si>
  <si>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</si>
  <si>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</si>
  <si>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</si>
  <si>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</si>
  <si>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</si>
  <si>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</si>
  <si>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</si>
  <si>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</si>
  <si>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</si>
  <si>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</si>
  <si>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</si>
  <si>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</si>
  <si>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</si>
  <si>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</si>
  <si>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</si>
  <si>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</si>
  <si>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</si>
  <si>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</si>
  <si>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</si>
  <si>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</si>
  <si>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</si>
  <si>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</si>
  <si>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</si>
  <si>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</si>
  <si>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</si>
  <si>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</si>
  <si>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</si>
  <si>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</si>
  <si>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</si>
  <si>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</si>
  <si>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</si>
  <si>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</si>
  <si>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</si>
  <si>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</si>
  <si>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</si>
  <si>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</si>
  <si>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</si>
  <si>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</si>
  <si>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</si>
  <si>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</si>
  <si>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</si>
  <si>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</si>
  <si>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</si>
  <si>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</si>
  <si>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</si>
  <si>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</si>
  <si>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</si>
  <si>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</si>
  <si>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</si>
  <si>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</si>
  <si>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</si>
  <si>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</si>
  <si>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</si>
  <si>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</si>
  <si>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</si>
  <si>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</si>
  <si>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</si>
  <si>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</si>
  <si>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</si>
  <si>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</si>
  <si>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</si>
  <si>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</si>
  <si>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</si>
  <si>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</si>
  <si>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</si>
  <si>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</si>
  <si>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</si>
  <si>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</si>
  <si>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</si>
  <si>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</si>
  <si>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</si>
  <si>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</si>
  <si>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</si>
  <si>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</si>
  <si>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</si>
  <si>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</si>
  <si>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</si>
  <si>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</si>
  <si>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</si>
  <si>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</si>
  <si>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</si>
  <si>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</si>
  <si>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</si>
  <si>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</si>
  <si>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</si>
  <si>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</si>
  <si>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</si>
  <si>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</si>
  <si>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</si>
  <si>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</si>
  <si>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</si>
  <si>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</si>
  <si>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</si>
  <si>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</si>
  <si>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</si>
  <si>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</si>
  <si>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</si>
  <si>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</si>
  <si>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</si>
  <si>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</si>
  <si>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</si>
  <si>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</si>
  <si>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</si>
  <si>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</si>
  <si>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</si>
  <si>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</si>
  <si>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</si>
  <si>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</si>
  <si>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</si>
  <si>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</si>
  <si>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</si>
  <si>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</si>
  <si>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</si>
  <si>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</si>
  <si>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</si>
  <si>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</si>
  <si>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</si>
  <si>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</si>
  <si>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</si>
  <si>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</si>
  <si>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</si>
  <si>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</si>
  <si>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</si>
  <si>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</si>
  <si>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</si>
  <si>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</si>
  <si>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</si>
  <si>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</si>
  <si>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</si>
  <si>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</si>
  <si>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</si>
  <si>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</si>
  <si>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</si>
  <si>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</si>
  <si>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</si>
  <si>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</si>
  <si>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</si>
  <si>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</si>
  <si>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</si>
  <si>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</si>
  <si>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</si>
  <si>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</si>
  <si>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</si>
  <si>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</si>
  <si>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</si>
  <si>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</si>
  <si>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</si>
  <si>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</si>
  <si>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</si>
  <si>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</si>
  <si>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</si>
  <si>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</si>
  <si>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</si>
  <si>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</si>
  <si>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</si>
  <si>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</si>
  <si>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</si>
  <si>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</si>
  <si>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</si>
  <si>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</si>
  <si>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</si>
  <si>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</si>
  <si>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</si>
  <si>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</si>
  <si>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</si>
  <si>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</si>
  <si>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</si>
  <si>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</si>
  <si>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</si>
  <si>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</si>
  <si>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</si>
  <si>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</si>
  <si>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</si>
  <si>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</si>
  <si>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</si>
  <si>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</si>
  <si>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</si>
  <si>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</si>
  <si>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</si>
  <si>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</si>
  <si>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</si>
  <si>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</si>
  <si>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</si>
  <si>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</si>
  <si>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</si>
  <si>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</si>
  <si>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</si>
  <si>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</si>
  <si>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</si>
  <si>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</si>
  <si>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</si>
  <si>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</si>
  <si>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</si>
  <si>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</si>
  <si>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</si>
  <si>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</si>
  <si>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</si>
  <si>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</si>
  <si>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</si>
  <si>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</si>
  <si>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</si>
  <si>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</si>
  <si>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</si>
  <si>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</si>
  <si>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</si>
  <si>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</si>
  <si>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</si>
  <si>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</si>
  <si>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</si>
  <si>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</si>
  <si>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</si>
  <si>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</si>
  <si>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</si>
  <si>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</si>
  <si>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</si>
  <si>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</si>
  <si>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</si>
  <si>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</si>
  <si>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</si>
  <si>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</si>
  <si>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</si>
  <si>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</si>
  <si>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</si>
  <si>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</si>
  <si>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</si>
  <si>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</si>
  <si>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</si>
  <si>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</si>
  <si>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</si>
  <si>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</si>
  <si>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</si>
  <si>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</si>
  <si>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</si>
  <si>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</si>
  <si>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</si>
  <si>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</si>
  <si>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</si>
  <si>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</si>
  <si>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</si>
  <si>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</si>
  <si>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</si>
  <si>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</si>
  <si>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</si>
  <si>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</si>
  <si>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</si>
  <si>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</si>
  <si>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</si>
  <si>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</si>
  <si>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</si>
  <si>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</si>
  <si>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</si>
  <si>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</si>
  <si>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</si>
  <si>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</si>
  <si>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</si>
  <si>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</si>
  <si>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</si>
  <si>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</si>
  <si>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</si>
  <si>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</si>
  <si>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</si>
  <si>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</si>
  <si>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</si>
  <si>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</si>
  <si>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</si>
  <si>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</si>
  <si>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</si>
  <si>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</si>
  <si>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</si>
  <si>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</si>
  <si>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</si>
  <si>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</si>
  <si>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</si>
  <si>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</si>
  <si>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</si>
  <si>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</si>
  <si>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</si>
  <si>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</si>
  <si>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</si>
  <si>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</si>
  <si>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</si>
  <si>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</si>
  <si>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</si>
  <si>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</si>
  <si>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</si>
  <si>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</si>
  <si>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</si>
  <si>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</si>
  <si>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</si>
  <si>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</si>
  <si>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</si>
  <si>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</si>
  <si>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</si>
  <si>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</si>
  <si>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</si>
  <si>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</si>
  <si>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</si>
  <si>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</si>
  <si>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</si>
  <si>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</si>
  <si>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</si>
  <si>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</si>
  <si>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</si>
  <si>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</si>
  <si>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</si>
  <si>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</si>
  <si>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</si>
  <si>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</si>
  <si>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</si>
  <si>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</si>
  <si>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</si>
  <si>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</si>
  <si>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</si>
  <si>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</si>
  <si>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</si>
  <si>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</si>
  <si>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</si>
  <si>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</si>
  <si>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</si>
  <si>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</si>
  <si>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</si>
  <si>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</si>
  <si>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</si>
  <si>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</si>
  <si>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</si>
  <si>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</si>
  <si>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</si>
  <si>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</si>
  <si>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</si>
  <si>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</si>
  <si>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</si>
  <si>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</si>
  <si>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</si>
  <si>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</si>
  <si>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</si>
  <si>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</si>
  <si>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</si>
  <si>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</si>
  <si>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</si>
  <si>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</si>
  <si>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</si>
  <si>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</si>
  <si>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</si>
  <si>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</si>
  <si>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</si>
  <si>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</si>
  <si>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</si>
  <si>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</si>
  <si>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</si>
  <si>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</si>
  <si>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</si>
  <si>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</si>
  <si>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</si>
  <si>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</si>
  <si>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</si>
  <si>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</si>
  <si>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</si>
  <si>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</si>
  <si>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</si>
  <si>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</si>
  <si>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</si>
  <si>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</si>
  <si>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</si>
  <si>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</si>
  <si>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</si>
  <si>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</si>
  <si>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</si>
  <si>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</si>
  <si>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</si>
  <si>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</si>
  <si>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</si>
  <si>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</si>
  <si>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</si>
  <si>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</si>
  <si>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</si>
  <si>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</si>
  <si>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</si>
  <si>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</si>
  <si>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</si>
  <si>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</si>
  <si>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</si>
  <si>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</si>
  <si>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</si>
  <si>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</si>
  <si>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</si>
  <si>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</si>
  <si>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</si>
  <si>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</si>
  <si>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</si>
  <si>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</si>
  <si>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</si>
  <si>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</si>
  <si>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</si>
  <si>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</si>
  <si>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</si>
  <si>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</si>
  <si>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</si>
  <si>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</si>
  <si>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</si>
  <si>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</si>
  <si>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</si>
  <si>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</si>
  <si>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</si>
  <si>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</si>
  <si>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</si>
  <si>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</si>
  <si>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</si>
  <si>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</si>
  <si>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</si>
  <si>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</si>
  <si>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</si>
  <si>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</si>
  <si>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</si>
  <si>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</si>
  <si>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</si>
  <si>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</si>
  <si>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</si>
  <si>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</si>
  <si>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</si>
  <si>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</si>
  <si>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</si>
  <si>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</si>
  <si>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</si>
  <si>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</si>
  <si>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</si>
  <si>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</si>
  <si>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</si>
  <si>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</si>
  <si>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</si>
  <si>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</si>
  <si>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</si>
  <si>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</si>
  <si>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</si>
  <si>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</si>
  <si>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</si>
  <si>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</si>
  <si>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</si>
  <si>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</si>
  <si>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</si>
  <si>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</si>
  <si>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</si>
  <si>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</si>
  <si>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</si>
  <si>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</si>
  <si>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</si>
  <si>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</si>
  <si>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</si>
  <si>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</si>
  <si>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</si>
  <si>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</si>
  <si>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</si>
  <si>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</si>
  <si>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</si>
  <si>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</si>
  <si>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</si>
  <si>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</si>
  <si>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</si>
  <si>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</si>
  <si>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</si>
  <si>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</si>
  <si>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</si>
  <si>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</si>
  <si>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</si>
  <si>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</si>
  <si>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</si>
  <si>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</si>
  <si>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</si>
  <si>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</si>
  <si>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</si>
  <si>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</si>
  <si>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</si>
  <si>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</si>
  <si>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</si>
  <si>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</si>
  <si>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</si>
  <si>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</si>
  <si>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</si>
  <si>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</si>
  <si>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</si>
  <si>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</si>
  <si>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</si>
  <si>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</si>
  <si>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</si>
  <si>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</si>
  <si>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</si>
  <si>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</si>
  <si>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</si>
  <si>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</si>
  <si>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</si>
  <si>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</si>
  <si>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</si>
  <si>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</si>
  <si>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</si>
  <si>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</si>
  <si>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</si>
  <si>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</si>
  <si>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</si>
  <si>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</si>
  <si>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</si>
  <si>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</si>
  <si>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</si>
  <si>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</si>
  <si>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</si>
  <si>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</si>
  <si>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</si>
  <si>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</si>
  <si>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</si>
  <si>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</si>
  <si>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</si>
  <si>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</si>
  <si>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</si>
  <si>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</si>
  <si>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</si>
  <si>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</si>
  <si>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</si>
  <si>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</si>
  <si>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</si>
  <si>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</si>
  <si>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</si>
  <si>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</si>
  <si>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</si>
  <si>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</si>
  <si>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</si>
  <si>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</si>
  <si>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</si>
  <si>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</si>
  <si>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</si>
  <si>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</si>
  <si>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</si>
  <si>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</si>
  <si>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</si>
  <si>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</si>
  <si>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</si>
  <si>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</si>
  <si>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</si>
  <si>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</si>
  <si>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</si>
  <si>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</si>
  <si>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</si>
  <si>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</si>
  <si>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</si>
  <si>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</si>
  <si>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</si>
  <si>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</si>
  <si>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</si>
  <si>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</si>
  <si>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</si>
  <si>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</si>
  <si>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</si>
  <si>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</si>
  <si>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</si>
  <si>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</si>
  <si>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</si>
  <si>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</si>
  <si>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</si>
  <si>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</si>
  <si>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</si>
  <si>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</si>
  <si>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</si>
  <si>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</si>
  <si>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</si>
  <si>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</si>
  <si>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</si>
  <si>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</si>
  <si>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</si>
  <si>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</si>
  <si>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</si>
  <si>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</si>
  <si>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</si>
  <si>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</si>
  <si>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</si>
  <si>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</si>
  <si>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</si>
  <si>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</si>
  <si>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</si>
  <si>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</si>
  <si>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</si>
  <si>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</si>
  <si>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</si>
  <si>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</si>
  <si>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</si>
  <si>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</si>
  <si>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</si>
  <si>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</si>
  <si>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</si>
  <si>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</si>
  <si>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</si>
  <si>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</si>
  <si>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</si>
  <si>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</si>
  <si>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</si>
  <si>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</si>
  <si>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</si>
  <si>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</si>
  <si>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</si>
  <si>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</si>
  <si>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</si>
  <si>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</si>
  <si>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</si>
  <si>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</si>
  <si>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</si>
  <si>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</si>
  <si>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</si>
  <si>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</si>
  <si>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</si>
  <si>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</si>
  <si>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</si>
  <si>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</si>
  <si>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</si>
  <si>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</si>
  <si>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</si>
  <si>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</si>
  <si>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</si>
  <si>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</si>
  <si>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</si>
  <si>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</si>
  <si>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</si>
  <si>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</si>
  <si>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</si>
  <si>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</si>
  <si>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</si>
  <si>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</si>
  <si>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</si>
  <si>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</si>
  <si>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</si>
  <si>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</si>
  <si>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</si>
  <si>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</si>
  <si>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</si>
  <si>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</si>
  <si>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</si>
  <si>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</si>
  <si>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</si>
  <si>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</si>
  <si>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</si>
  <si>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</si>
  <si>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</si>
  <si>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</si>
  <si>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</si>
  <si>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</si>
  <si>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</si>
  <si>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</si>
  <si>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</si>
  <si>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</si>
  <si>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</si>
  <si>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</si>
  <si>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</si>
  <si>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</si>
  <si>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</si>
  <si>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</si>
  <si>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</si>
  <si>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</si>
  <si>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</si>
  <si>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</si>
  <si>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</si>
  <si>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</si>
  <si>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</si>
  <si>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</si>
  <si>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</si>
  <si>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</si>
  <si>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</si>
  <si>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</si>
  <si>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</si>
  <si>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</si>
  <si>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</si>
  <si>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</si>
  <si>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</si>
  <si>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</si>
  <si>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</si>
  <si>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</si>
  <si>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</si>
  <si>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</si>
  <si>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</si>
  <si>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</si>
  <si>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</si>
  <si>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</si>
  <si>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</si>
  <si>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</si>
  <si>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</si>
  <si>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</si>
  <si>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</si>
  <si>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</si>
  <si>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</si>
  <si>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</si>
  <si>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</si>
  <si>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</si>
  <si>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</si>
  <si>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</si>
  <si>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</si>
  <si>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</si>
  <si>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</si>
  <si>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</si>
  <si>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</si>
  <si>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</si>
  <si>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</si>
  <si>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</si>
  <si>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</si>
  <si>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</si>
  <si>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</si>
  <si>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</si>
  <si>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</si>
  <si>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</si>
  <si>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</si>
  <si>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</si>
  <si>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</si>
  <si>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</si>
  <si>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</si>
  <si>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</si>
  <si>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</si>
  <si>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</si>
  <si>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</si>
  <si>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</si>
  <si>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</si>
  <si>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</si>
  <si>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</si>
  <si>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</si>
  <si>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</si>
  <si>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</si>
  <si>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</si>
  <si>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</si>
  <si>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</si>
  <si>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</si>
  <si>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</si>
  <si>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</si>
  <si>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</si>
  <si>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</si>
  <si>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</si>
  <si>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</si>
  <si>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</si>
  <si>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</si>
  <si>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</si>
  <si>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</si>
  <si>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</si>
  <si>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</si>
  <si>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</si>
  <si>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</si>
  <si>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</si>
  <si>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</si>
  <si>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</si>
  <si>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</si>
  <si>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</si>
  <si>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</si>
  <si>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</si>
  <si>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</si>
  <si>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</si>
  <si>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</si>
  <si>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</si>
  <si>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</si>
  <si>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</si>
  <si>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</si>
  <si>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</si>
  <si>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</si>
  <si>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</si>
  <si>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</si>
  <si>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</si>
  <si>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</si>
  <si>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</si>
  <si>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</si>
  <si>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</si>
  <si>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</si>
  <si>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</si>
  <si>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</si>
  <si>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</si>
  <si>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</si>
  <si>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</si>
  <si>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</si>
  <si>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</si>
  <si>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</si>
  <si>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</si>
  <si>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</si>
  <si>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</si>
  <si>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</si>
  <si>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</si>
  <si>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</si>
  <si>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</si>
  <si>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</si>
  <si>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</si>
  <si>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</si>
  <si>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</si>
  <si>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</si>
  <si>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</si>
  <si>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</si>
  <si>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</si>
  <si>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</si>
  <si>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</si>
  <si>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</si>
  <si>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</si>
  <si>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</si>
  <si>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</si>
  <si>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</si>
  <si>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</si>
  <si>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</si>
  <si>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</si>
  <si>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</si>
  <si>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</si>
  <si>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</si>
  <si>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</si>
  <si>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</si>
  <si>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</si>
  <si>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</si>
  <si>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</si>
  <si>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</si>
  <si>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</si>
  <si>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</si>
  <si>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</si>
  <si>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</si>
  <si>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</si>
  <si>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</si>
  <si>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</si>
  <si>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</si>
  <si>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</si>
  <si>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</si>
  <si>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</si>
  <si>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</si>
  <si>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</si>
  <si>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</si>
  <si>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</si>
  <si>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</si>
  <si>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</si>
  <si>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</si>
  <si>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</si>
  <si>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</si>
  <si>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</si>
  <si>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</si>
  <si>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</si>
  <si>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</si>
  <si>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</si>
  <si>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</si>
  <si>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</si>
  <si>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</si>
  <si>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</si>
  <si>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</si>
  <si>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</si>
  <si>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</si>
  <si>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</si>
  <si>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</si>
  <si>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</si>
  <si>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</si>
  <si>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</si>
  <si>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</si>
  <si>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</si>
  <si>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</si>
  <si>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</si>
  <si>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</si>
  <si>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</si>
  <si>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</si>
  <si>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</si>
  <si>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</si>
  <si>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</si>
  <si>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</si>
  <si>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</si>
  <si>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</si>
  <si>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</si>
  <si>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</si>
  <si>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</si>
  <si>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</si>
  <si>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</si>
  <si>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</si>
  <si>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</si>
  <si>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</si>
  <si>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</si>
  <si>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</si>
  <si>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</si>
  <si>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</si>
  <si>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</si>
  <si>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</si>
  <si>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</si>
  <si>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</si>
  <si>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</si>
  <si>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</si>
  <si>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</si>
  <si>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</si>
  <si>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</si>
  <si>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</si>
  <si>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</si>
  <si>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</si>
  <si>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</si>
  <si>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</si>
  <si>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</si>
  <si>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</si>
  <si>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</si>
  <si>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</si>
  <si>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</si>
  <si>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</si>
  <si>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</si>
  <si>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</si>
  <si>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</si>
  <si>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</si>
  <si>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</si>
  <si>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</si>
  <si>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</si>
  <si>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</si>
  <si>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</si>
  <si>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</si>
  <si>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</si>
  <si>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</si>
  <si>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</si>
  <si>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</si>
  <si>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</si>
  <si>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</si>
  <si>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</si>
  <si>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</si>
  <si>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</si>
  <si>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</si>
  <si>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</si>
  <si>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</si>
  <si>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</si>
  <si>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</si>
  <si>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</si>
  <si>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</si>
  <si>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</si>
  <si>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</si>
  <si>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</si>
  <si>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</si>
  <si>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</si>
  <si>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</si>
  <si>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</si>
  <si>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</si>
  <si>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</si>
  <si>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</si>
  <si>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</si>
  <si>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</si>
  <si>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</si>
  <si>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</si>
  <si>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</si>
  <si>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</si>
  <si>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</si>
  <si>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</si>
  <si>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</si>
  <si>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</si>
  <si>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</si>
  <si>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</si>
  <si>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</si>
  <si>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</si>
  <si>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</si>
  <si>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</si>
  <si>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</si>
  <si>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</si>
  <si>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</si>
  <si>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</si>
  <si>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</si>
  <si>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</si>
  <si>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</si>
  <si>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</si>
  <si>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</si>
  <si>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</si>
  <si>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</si>
  <si>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</si>
  <si>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</si>
  <si>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</si>
  <si>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</si>
  <si>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</si>
  <si>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</si>
  <si>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</si>
  <si>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</si>
  <si>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</si>
  <si>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</si>
  <si>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</si>
  <si>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</si>
  <si>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</si>
  <si>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</si>
  <si>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</si>
  <si>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</si>
  <si>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</si>
  <si>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</si>
  <si>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</si>
  <si>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</si>
  <si>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</si>
  <si>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</si>
  <si>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</si>
  <si>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</si>
  <si>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</si>
  <si>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</si>
  <si>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</si>
  <si>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</si>
  <si>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</si>
  <si>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</si>
  <si>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</si>
  <si>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</si>
  <si>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</si>
  <si>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</si>
  <si>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</si>
  <si>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</si>
  <si>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</si>
  <si>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</si>
  <si>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</si>
  <si>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</si>
  <si>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</si>
  <si>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</si>
  <si>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</si>
  <si>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</si>
  <si>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</si>
  <si>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</si>
  <si>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</si>
  <si>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</si>
  <si>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</si>
  <si>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</si>
  <si>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</si>
  <si>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</si>
  <si>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</si>
  <si>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</si>
  <si>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</si>
  <si>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</si>
  <si>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</si>
  <si>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</si>
  <si>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</si>
  <si>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</si>
  <si>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</si>
  <si>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</si>
  <si>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</si>
  <si>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</si>
  <si>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</si>
  <si>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</si>
  <si>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</si>
  <si>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</si>
  <si>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</si>
  <si>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</si>
  <si>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</si>
  <si>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</si>
  <si>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</si>
  <si>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</si>
  <si>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</si>
  <si>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</si>
  <si>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</si>
  <si>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</si>
  <si>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</si>
  <si>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</si>
  <si>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</si>
  <si>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</si>
  <si>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</si>
  <si>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</si>
  <si>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</si>
  <si>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</si>
  <si>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</si>
  <si>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</si>
  <si>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</si>
  <si>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</si>
  <si>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</si>
  <si>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</si>
  <si>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</si>
  <si>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</si>
  <si>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</si>
  <si>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</si>
  <si>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</si>
  <si>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</si>
  <si>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</si>
  <si>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</si>
  <si>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</si>
  <si>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</si>
  <si>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</si>
  <si>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</si>
  <si>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</si>
  <si>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</si>
  <si>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</si>
  <si>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</si>
  <si>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</si>
  <si>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</si>
  <si>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</si>
  <si>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</si>
  <si>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</si>
  <si>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</si>
  <si>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</si>
  <si>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</si>
  <si>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</si>
  <si>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</si>
  <si>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</si>
  <si>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</si>
  <si>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</si>
  <si>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</si>
  <si>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</si>
  <si>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</si>
  <si>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</si>
  <si>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</si>
  <si>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</si>
  <si>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</si>
  <si>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</si>
  <si>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</si>
  <si>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</si>
  <si>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</si>
  <si>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</si>
  <si>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</si>
  <si>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</si>
  <si>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</si>
  <si>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</si>
  <si>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</si>
  <si>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</si>
  <si>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</si>
  <si>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</si>
  <si>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</si>
  <si>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</si>
  <si>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</si>
  <si>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</si>
  <si>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</si>
  <si>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</si>
  <si>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</si>
  <si>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</si>
  <si>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</si>
  <si>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</si>
  <si>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</si>
  <si>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</si>
  <si>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</si>
  <si>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</si>
  <si>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</si>
  <si>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</si>
  <si>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</si>
  <si>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</si>
  <si>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</si>
  <si>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</si>
  <si>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</si>
  <si>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</si>
  <si>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</si>
  <si>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</si>
  <si>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</si>
  <si>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</si>
  <si>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</si>
  <si>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</si>
  <si>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</si>
  <si>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</si>
  <si>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</si>
  <si>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</si>
  <si>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</si>
  <si>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</si>
  <si>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</si>
  <si>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</si>
  <si>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</si>
  <si>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</si>
  <si>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</si>
  <si>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</si>
  <si>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</si>
  <si>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</si>
  <si>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</si>
  <si>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</si>
  <si>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</si>
  <si>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</si>
  <si>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</si>
  <si>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</si>
  <si>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</si>
  <si>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</si>
  <si>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</si>
  <si>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</si>
  <si>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</si>
  <si>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</si>
  <si>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</si>
  <si>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</si>
  <si>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</si>
  <si>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</si>
  <si>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</si>
  <si>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</si>
  <si>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</si>
  <si>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</si>
  <si>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</si>
  <si>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</si>
  <si>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</si>
  <si>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</si>
  <si>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</si>
  <si>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</si>
  <si>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</si>
  <si>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</si>
  <si>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</si>
  <si>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</si>
  <si>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</si>
  <si>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</si>
  <si>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</si>
  <si>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</si>
  <si>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</si>
  <si>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</si>
  <si>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</si>
  <si>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</si>
  <si>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</si>
  <si>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</si>
  <si>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</si>
  <si>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</si>
  <si>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</si>
  <si>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</si>
  <si>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</si>
  <si>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</si>
  <si>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</si>
  <si>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</si>
  <si>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</si>
  <si>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</si>
  <si>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</si>
  <si>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</si>
  <si>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</si>
  <si>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</si>
  <si>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</si>
  <si>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</si>
  <si>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</si>
  <si>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</si>
  <si>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</si>
  <si>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</si>
  <si>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</si>
  <si>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</si>
  <si>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</si>
  <si>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</si>
  <si>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</si>
  <si>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</si>
  <si>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</si>
  <si>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</si>
  <si>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</si>
  <si>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</si>
  <si>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</si>
  <si>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</si>
  <si>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</si>
  <si>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</si>
  <si>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</si>
  <si>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</si>
  <si>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</si>
  <si>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</si>
  <si>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</si>
  <si>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</si>
  <si>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</si>
  <si>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</si>
  <si>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</si>
  <si>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</si>
  <si>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</si>
  <si>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</si>
  <si>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</si>
  <si>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</si>
  <si>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</si>
  <si>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</si>
  <si>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</si>
  <si>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</si>
  <si>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</si>
  <si>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</si>
  <si>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</si>
  <si>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</si>
  <si>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</si>
  <si>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</si>
  <si>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</si>
  <si>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</si>
  <si>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</si>
  <si>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</si>
  <si>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</si>
  <si>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</si>
  <si>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</si>
  <si>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</si>
  <si>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</si>
  <si>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</si>
  <si>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</si>
  <si>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</si>
  <si>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</si>
  <si>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</si>
  <si>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</si>
  <si>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</si>
  <si>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</si>
  <si>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</si>
  <si>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</si>
  <si>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</si>
  <si>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</si>
  <si>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</si>
  <si>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</si>
  <si>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</si>
  <si>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</si>
  <si>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</si>
  <si>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</si>
  <si>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</si>
  <si>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</si>
  <si>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</si>
  <si>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</si>
  <si>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</si>
  <si>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</si>
  <si>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</si>
  <si>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</si>
  <si>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</si>
  <si>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</si>
  <si>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</si>
  <si>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</si>
  <si>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</si>
  <si>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</si>
  <si>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</si>
  <si>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</si>
  <si>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</si>
  <si>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</si>
  <si>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</si>
  <si>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</si>
  <si>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</si>
  <si>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</si>
  <si>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</si>
  <si>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</si>
  <si>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</si>
  <si>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</si>
  <si>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</si>
  <si>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</si>
  <si>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</si>
  <si>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</si>
  <si>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</si>
  <si>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</si>
  <si>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</si>
  <si>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</si>
  <si>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</si>
  <si>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</si>
  <si>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</si>
  <si>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</si>
  <si>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</si>
  <si>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</si>
  <si>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</si>
  <si>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</si>
  <si>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</si>
  <si>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</si>
  <si>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</si>
  <si>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</si>
  <si>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</si>
  <si>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</si>
  <si>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</si>
  <si>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</si>
  <si>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</si>
  <si>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</si>
  <si>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</si>
  <si>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</si>
  <si>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</si>
  <si>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</si>
  <si>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</si>
  <si>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</si>
  <si>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</si>
  <si>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</si>
  <si>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</si>
  <si>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</si>
  <si>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</si>
  <si>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</si>
  <si>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</si>
  <si>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</si>
  <si>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</si>
  <si>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</si>
  <si>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</si>
  <si>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</si>
  <si>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</si>
  <si>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</si>
  <si>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</si>
  <si>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</si>
  <si>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</si>
  <si>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</si>
  <si>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</si>
  <si>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</si>
  <si>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</si>
  <si>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</si>
  <si>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</si>
  <si>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</si>
  <si>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</si>
  <si>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</si>
  <si>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</si>
  <si>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</si>
  <si>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</si>
  <si>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</si>
  <si>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</si>
  <si>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</si>
  <si>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</si>
  <si>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</si>
  <si>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</si>
  <si>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</si>
  <si>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</si>
  <si>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</si>
  <si>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</si>
  <si>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</si>
  <si>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</si>
  <si>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</si>
  <si>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</si>
  <si>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</si>
  <si>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</si>
  <si>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</si>
  <si>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</si>
  <si>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</si>
  <si>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</si>
  <si>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</si>
  <si>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</si>
  <si>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</si>
  <si>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</si>
  <si>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</si>
  <si>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</si>
  <si>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</si>
  <si>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</si>
  <si>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</si>
  <si>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</si>
  <si>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</si>
  <si>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</si>
  <si>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</si>
  <si>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</si>
  <si>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</si>
  <si>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</si>
  <si>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</si>
  <si>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</si>
  <si>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</si>
  <si>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</si>
  <si>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</si>
  <si>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</si>
  <si>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</si>
  <si>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</si>
  <si>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</si>
  <si>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</si>
  <si>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</si>
  <si>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</si>
  <si>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</si>
  <si>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</si>
  <si>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</si>
  <si>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</si>
  <si>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</si>
  <si>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</si>
  <si>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</si>
  <si>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</si>
  <si>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</si>
  <si>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</si>
  <si>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</si>
  <si>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</si>
  <si>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</si>
  <si>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</si>
  <si>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</si>
  <si>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</si>
  <si>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</si>
  <si>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</si>
  <si>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</si>
  <si>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</si>
  <si>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</si>
  <si>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</si>
  <si>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</si>
  <si>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</si>
  <si>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</si>
  <si>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</si>
  <si>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</si>
  <si>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</si>
  <si>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</si>
  <si>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</si>
  <si>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</si>
  <si>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</si>
  <si>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</si>
  <si>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</si>
  <si>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</si>
  <si>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</si>
  <si>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</si>
  <si>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</si>
  <si>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</si>
  <si>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</si>
  <si>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</si>
  <si>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</si>
  <si>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</si>
  <si>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</si>
  <si>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</si>
  <si>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</si>
  <si>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</si>
  <si>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</si>
  <si>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</si>
  <si>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</si>
  <si>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</si>
  <si>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</si>
  <si>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</si>
  <si>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</si>
  <si>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</si>
  <si>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</si>
  <si>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</si>
  <si>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</si>
  <si>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</si>
  <si>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</si>
  <si>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</si>
  <si>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</si>
  <si>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</si>
  <si>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</si>
  <si>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</si>
  <si>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</si>
  <si>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</si>
  <si>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</si>
  <si>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</si>
  <si>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</si>
  <si>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</si>
  <si>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</si>
  <si>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</si>
  <si>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</si>
  <si>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</si>
  <si>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</si>
  <si>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</si>
  <si>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</si>
  <si>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</si>
  <si>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</si>
  <si>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</si>
  <si>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</si>
  <si>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</si>
  <si>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</si>
  <si>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</si>
  <si>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</si>
  <si>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</si>
  <si>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</si>
  <si>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</si>
  <si>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</si>
  <si>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</si>
  <si>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</si>
  <si>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</si>
  <si>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</si>
  <si>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</si>
  <si>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</si>
  <si>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</si>
  <si>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</si>
  <si>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</si>
  <si>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</si>
  <si>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</si>
  <si>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</si>
  <si>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</si>
  <si>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</si>
  <si>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</si>
  <si>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</si>
  <si>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</si>
  <si>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</si>
  <si>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</si>
  <si>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</si>
  <si>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</si>
  <si>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</si>
  <si>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</si>
  <si>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</si>
  <si>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</si>
  <si>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</si>
  <si>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</si>
  <si>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</si>
  <si>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</si>
  <si>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</si>
  <si>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</si>
  <si>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</si>
  <si>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</si>
  <si>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</si>
  <si>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</si>
  <si>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</si>
  <si>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</si>
  <si>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</si>
  <si>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</si>
  <si>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</si>
  <si>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</si>
  <si>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</si>
  <si>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</si>
  <si>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</si>
  <si>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</si>
  <si>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</si>
  <si>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</si>
  <si>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</si>
  <si>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</si>
  <si>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</si>
  <si>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</si>
  <si>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</si>
  <si>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</si>
  <si>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</si>
  <si>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</si>
  <si>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</si>
  <si>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</si>
  <si>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</si>
  <si>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</si>
  <si>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</si>
  <si>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</si>
  <si>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</si>
  <si>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</si>
  <si>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</si>
  <si>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</si>
  <si>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</si>
  <si>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</si>
  <si>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</si>
  <si>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</si>
  <si>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</si>
  <si>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</si>
  <si>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</si>
  <si>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</si>
  <si>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</si>
  <si>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</si>
  <si>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</si>
  <si>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</si>
  <si>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</si>
  <si>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</si>
  <si>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</si>
  <si>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</si>
  <si>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</si>
  <si>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</si>
  <si>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</si>
  <si>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</si>
  <si>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</si>
  <si>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</si>
  <si>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</si>
  <si>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</si>
  <si>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</si>
  <si>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</si>
  <si>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</si>
  <si>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</si>
  <si>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</si>
  <si>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</si>
  <si>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</si>
  <si>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</si>
  <si>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</si>
  <si>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</si>
  <si>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</si>
  <si>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</si>
  <si>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</si>
  <si>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</si>
  <si>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</si>
  <si>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</si>
  <si>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</si>
  <si>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</si>
  <si>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</si>
  <si>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</si>
  <si>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</si>
  <si>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</si>
  <si>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</si>
  <si>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</si>
  <si>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</si>
  <si>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</si>
  <si>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</si>
  <si>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</si>
  <si>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</si>
  <si>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</si>
  <si>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</si>
  <si>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</si>
  <si>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</si>
  <si>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</si>
  <si>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</si>
  <si>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</si>
  <si>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</si>
  <si>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</si>
  <si>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</si>
  <si>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</si>
  <si>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</si>
  <si>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</si>
  <si>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</si>
  <si>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</si>
  <si>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</si>
  <si>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</si>
  <si>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</si>
  <si>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</si>
  <si>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</si>
  <si>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</si>
  <si>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</si>
  <si>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</si>
  <si>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</si>
  <si>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</si>
  <si>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</si>
  <si>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</si>
  <si>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</si>
  <si>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</si>
  <si>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</si>
  <si>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</si>
  <si>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</si>
  <si>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</si>
  <si>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</si>
  <si>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</si>
  <si>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</si>
  <si>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</si>
  <si>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</si>
  <si>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</si>
  <si>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</si>
  <si>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</si>
  <si>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</si>
  <si>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</si>
  <si>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</si>
  <si>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</si>
  <si>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</si>
  <si>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</si>
  <si>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</si>
  <si>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</si>
  <si>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</si>
  <si>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</si>
  <si>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</si>
  <si>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</si>
  <si>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</si>
  <si>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</si>
  <si>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</si>
  <si>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</si>
  <si>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</si>
  <si>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</si>
  <si>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</si>
  <si>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</si>
  <si>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</si>
  <si>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</si>
  <si>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</si>
  <si>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</si>
  <si>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</si>
  <si>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</si>
  <si>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</si>
  <si>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</si>
  <si>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</si>
  <si>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</si>
  <si>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</si>
  <si>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</si>
  <si>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</si>
  <si>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</si>
  <si>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</si>
  <si>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</si>
  <si>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</si>
  <si>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</si>
  <si>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</si>
  <si>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</si>
  <si>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</si>
  <si>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</si>
  <si>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</si>
  <si>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</si>
  <si>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</si>
  <si>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</si>
  <si>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</si>
  <si>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</si>
  <si>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</si>
  <si>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</si>
  <si>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</si>
  <si>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</si>
  <si>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</si>
  <si>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</si>
  <si>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</si>
  <si>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</si>
  <si>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</si>
  <si>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</si>
  <si>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</si>
  <si>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</si>
  <si>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</si>
  <si>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</si>
  <si>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</si>
  <si>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</si>
  <si>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</si>
  <si>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</si>
  <si>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</si>
  <si>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</si>
  <si>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</si>
  <si>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</si>
  <si>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</si>
  <si>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</si>
  <si>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</si>
  <si>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</si>
  <si>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</si>
  <si>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</si>
  <si>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</si>
  <si>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</si>
  <si>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</si>
  <si>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</si>
  <si>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</si>
  <si>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</si>
  <si>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</si>
  <si>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</si>
  <si>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</si>
  <si>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</si>
  <si>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</si>
  <si>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</si>
  <si>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</si>
  <si>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</si>
  <si>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</si>
  <si>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</si>
  <si>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</si>
  <si>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</si>
  <si>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</si>
  <si>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</si>
  <si>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</si>
  <si>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</si>
  <si>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</si>
  <si>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</si>
  <si>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</si>
  <si>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</si>
  <si>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</si>
  <si>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</si>
  <si>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</si>
  <si>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</si>
  <si>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</si>
  <si>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</si>
  <si>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</si>
  <si>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</si>
  <si>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</si>
  <si>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</si>
  <si>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</si>
  <si>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</si>
  <si>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</si>
  <si>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</si>
  <si>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</si>
  <si>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</si>
  <si>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</si>
  <si>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</si>
  <si>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</si>
  <si>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</si>
  <si>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</si>
  <si>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</si>
  <si>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</si>
  <si>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</si>
  <si>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</si>
  <si>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</si>
  <si>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</si>
  <si>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</si>
  <si>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</si>
  <si>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</si>
  <si>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</si>
  <si>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</si>
  <si>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</si>
  <si>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</si>
  <si>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</si>
  <si>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</si>
  <si>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</si>
  <si>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</si>
  <si>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</si>
  <si>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</si>
  <si>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</si>
  <si>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</si>
  <si>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</si>
  <si>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</si>
  <si>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</si>
  <si>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</si>
  <si>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</si>
  <si>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</si>
  <si>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</si>
  <si>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</si>
  <si>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</si>
  <si>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</si>
  <si>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</si>
  <si>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</si>
  <si>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</si>
  <si>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</si>
  <si>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</si>
  <si>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</si>
  <si>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</si>
  <si>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</si>
  <si>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</si>
  <si>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</si>
  <si>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</si>
  <si>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</si>
  <si>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</si>
  <si>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</si>
  <si>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</si>
  <si>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</si>
  <si>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</si>
  <si>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</si>
  <si>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</si>
  <si>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</si>
  <si>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</si>
  <si>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</si>
  <si>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</si>
  <si>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</si>
  <si>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</si>
  <si>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</si>
  <si>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</si>
  <si>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</si>
  <si>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</si>
  <si>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</si>
  <si>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</si>
  <si>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</si>
  <si>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</si>
  <si>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</si>
  <si>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</si>
  <si>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</si>
  <si>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</si>
  <si>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</si>
  <si>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</si>
  <si>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</si>
  <si>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</si>
  <si>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</si>
  <si>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</si>
  <si>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</si>
  <si>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</si>
  <si>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</si>
  <si>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</si>
  <si>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</si>
  <si>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</si>
  <si>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</si>
  <si>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</si>
  <si>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</si>
  <si>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</si>
  <si>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</si>
  <si>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</si>
  <si>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</si>
  <si>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</si>
  <si>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</si>
  <si>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</si>
  <si>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</si>
  <si>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</si>
  <si>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</si>
  <si>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</si>
  <si>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</si>
  <si>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</si>
  <si>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</si>
  <si>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</si>
  <si>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</si>
  <si>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</si>
  <si>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</si>
  <si>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</si>
  <si>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</si>
  <si>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</si>
  <si>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</si>
  <si>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</si>
  <si>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</si>
  <si>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</si>
  <si>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</si>
  <si>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</si>
  <si>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</si>
  <si>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</si>
  <si>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</si>
  <si>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</si>
  <si>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</si>
  <si>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</si>
  <si>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</si>
  <si>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</si>
  <si>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</si>
  <si>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</si>
  <si>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</si>
  <si>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</si>
  <si>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</si>
  <si>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</si>
  <si>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</si>
  <si>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</si>
  <si>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</si>
  <si>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</si>
  <si>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</si>
  <si>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</si>
  <si>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</si>
  <si>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</si>
  <si>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</si>
  <si>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</si>
  <si>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</si>
  <si>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</si>
  <si>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</si>
  <si>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</si>
  <si>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</si>
  <si>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</si>
  <si>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</si>
  <si>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</si>
  <si>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</si>
  <si>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</si>
  <si>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</si>
  <si>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</si>
  <si>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</si>
  <si>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</si>
  <si>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</si>
  <si>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</si>
  <si>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</si>
  <si>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</si>
  <si>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</si>
  <si>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</si>
  <si>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</si>
  <si>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</si>
  <si>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</si>
  <si>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</si>
  <si>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</si>
  <si>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</si>
  <si>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</si>
  <si>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</si>
  <si>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</si>
  <si>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</si>
  <si>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</si>
  <si>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</si>
  <si>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</si>
  <si>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</si>
  <si>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</si>
  <si>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</si>
  <si>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</si>
  <si>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</si>
  <si>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</si>
  <si>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</si>
  <si>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</si>
  <si>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</si>
  <si>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</si>
  <si>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</si>
  <si>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</si>
  <si>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</si>
  <si>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</si>
  <si>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</si>
  <si>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</si>
  <si>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</si>
  <si>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</si>
  <si>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</si>
  <si>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</si>
  <si>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</si>
  <si>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</si>
  <si>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</si>
  <si>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</si>
  <si>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</si>
  <si>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</si>
  <si>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</si>
  <si>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</si>
  <si>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</si>
  <si>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</si>
  <si>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</si>
  <si>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</si>
  <si>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</si>
  <si>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</si>
  <si>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</si>
  <si>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</si>
  <si>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</si>
  <si>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</si>
  <si>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</si>
  <si>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</si>
  <si>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</si>
  <si>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</si>
  <si>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</si>
  <si>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</si>
  <si>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</si>
  <si>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</si>
  <si>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</si>
  <si>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</si>
  <si>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</si>
  <si>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</si>
  <si>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</si>
  <si>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</si>
  <si>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</si>
  <si>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</si>
  <si>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</si>
  <si>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</si>
  <si>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</si>
  <si>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</si>
  <si>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</si>
  <si>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</si>
  <si>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</si>
  <si>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</si>
  <si>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</si>
  <si>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</si>
  <si>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</si>
  <si>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</si>
  <si>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</si>
  <si>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</si>
  <si>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</si>
  <si>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</si>
  <si>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</si>
  <si>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</si>
  <si>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</si>
  <si>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</si>
  <si>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</si>
  <si>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</si>
  <si>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</si>
  <si>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</si>
  <si>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</si>
  <si>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</si>
  <si>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</si>
  <si>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</si>
  <si>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</si>
  <si>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</si>
  <si>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</si>
  <si>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</si>
  <si>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</si>
  <si>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</si>
  <si>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</si>
  <si>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</si>
  <si>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</si>
  <si>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</si>
  <si>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</si>
  <si>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</si>
  <si>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</si>
  <si>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</si>
  <si>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</si>
  <si>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</si>
  <si>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</si>
  <si>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</si>
  <si>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</si>
  <si>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</si>
  <si>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</si>
  <si>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</si>
  <si>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</si>
  <si>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</si>
  <si>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</si>
  <si>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</si>
  <si>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</si>
  <si>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</si>
  <si>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</si>
  <si>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</si>
  <si>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</si>
  <si>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</si>
  <si>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</si>
  <si>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</si>
  <si>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</si>
  <si>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</si>
  <si>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</si>
  <si>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</si>
  <si>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</si>
  <si>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</si>
  <si>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</si>
  <si>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</si>
  <si>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</si>
  <si>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</si>
  <si>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</si>
  <si>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</si>
  <si>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</si>
  <si>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</si>
  <si>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</si>
  <si>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</si>
  <si>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</si>
  <si>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</si>
  <si>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</si>
  <si>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</si>
  <si>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</si>
  <si>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</si>
  <si>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</si>
  <si>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</si>
  <si>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</si>
  <si>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</si>
  <si>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</si>
  <si>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</si>
  <si>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</si>
  <si>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</si>
  <si>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</si>
  <si>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</si>
  <si>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</si>
  <si>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</si>
  <si>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</si>
  <si>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</si>
  <si>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</si>
  <si>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</si>
  <si>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</si>
  <si>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</si>
  <si>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</si>
  <si>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</si>
  <si>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</si>
  <si>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</si>
  <si>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</si>
  <si>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</si>
  <si>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</si>
  <si>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</si>
  <si>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</si>
  <si>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</si>
  <si>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</si>
  <si>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</si>
  <si>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</si>
  <si>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</si>
  <si>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</si>
  <si>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</si>
  <si>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</si>
  <si>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</si>
  <si>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</si>
  <si>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</si>
  <si>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</si>
  <si>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</si>
  <si>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</si>
  <si>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</si>
  <si>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</si>
  <si>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</si>
  <si>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</si>
  <si>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</si>
  <si>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</si>
  <si>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</si>
  <si>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</si>
  <si>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</si>
  <si>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</si>
  <si>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</si>
  <si>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</si>
  <si>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</si>
  <si>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</si>
  <si>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</si>
  <si>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</si>
  <si>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</si>
  <si>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</si>
  <si>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</si>
  <si>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</si>
  <si>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</si>
  <si>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</si>
  <si>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</si>
  <si>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</si>
  <si>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</si>
  <si>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</si>
  <si>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</si>
  <si>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</si>
  <si>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</si>
  <si>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</si>
  <si>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</si>
  <si>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</si>
  <si>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</si>
  <si>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</si>
  <si>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</si>
  <si>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</si>
  <si>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</si>
  <si>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</si>
  <si>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</si>
  <si>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</si>
  <si>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</si>
  <si>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</si>
  <si>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</si>
  <si>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</si>
  <si>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</si>
  <si>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</si>
  <si>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</si>
  <si>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</si>
  <si>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</si>
  <si>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</si>
  <si>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</si>
  <si>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</si>
  <si>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</si>
  <si>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</si>
  <si>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</si>
  <si>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</si>
  <si>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</si>
  <si>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</si>
  <si>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</si>
  <si>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</si>
  <si>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</si>
  <si>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</si>
  <si>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</si>
  <si>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</si>
  <si>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</si>
  <si>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</si>
  <si>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</si>
  <si>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</si>
  <si>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</si>
  <si>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</si>
  <si>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</si>
  <si>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</si>
  <si>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</si>
  <si>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</si>
  <si>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</si>
  <si>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</si>
  <si>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</si>
  <si>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</si>
  <si>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</si>
  <si>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</si>
  <si>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</si>
  <si>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</si>
  <si>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</si>
  <si>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</si>
  <si>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</si>
  <si>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</si>
  <si>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</si>
  <si>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</si>
  <si>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</si>
  <si>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</si>
  <si>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</si>
  <si>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</si>
  <si>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</si>
  <si>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</si>
  <si>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</si>
  <si>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</si>
  <si>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</si>
  <si>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</si>
  <si>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</si>
  <si>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</si>
  <si>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</si>
  <si>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</si>
  <si>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</si>
  <si>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</si>
  <si>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</si>
  <si>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</si>
  <si>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</si>
  <si>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</si>
  <si>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</si>
  <si>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</si>
  <si>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</si>
  <si>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</si>
  <si>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</si>
  <si>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</si>
  <si>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</si>
  <si>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</si>
  <si>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</si>
  <si>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</si>
  <si>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</si>
  <si>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</si>
  <si>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</si>
  <si>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</si>
  <si>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</si>
  <si>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</si>
  <si>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</si>
  <si>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</si>
  <si>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</si>
  <si>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</si>
  <si>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</si>
  <si>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</si>
  <si>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</si>
  <si>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</si>
  <si>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</si>
  <si>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</si>
  <si>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</si>
  <si>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</si>
  <si>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</si>
  <si>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</si>
  <si>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</si>
  <si>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</si>
  <si>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</si>
  <si>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</si>
  <si>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</si>
  <si>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</si>
  <si>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</si>
  <si>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</si>
  <si>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</si>
  <si>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</si>
  <si>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</si>
  <si>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</si>
  <si>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</si>
  <si>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</si>
  <si>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</si>
  <si>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</si>
  <si>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</si>
  <si>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</si>
  <si>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</si>
  <si>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</si>
  <si>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</si>
  <si>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</si>
  <si>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</si>
  <si>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</si>
  <si>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</si>
  <si>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</si>
  <si>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</si>
  <si>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</si>
  <si>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</si>
  <si>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</si>
  <si>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</si>
  <si>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</si>
  <si>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</si>
  <si>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</si>
  <si>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</si>
  <si>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</si>
  <si>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</si>
  <si>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</si>
  <si>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</si>
  <si>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</si>
  <si>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</si>
  <si>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</si>
  <si>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</si>
  <si>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</si>
  <si>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</si>
  <si>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</si>
  <si>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</si>
  <si>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</si>
  <si>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</si>
  <si>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</si>
  <si>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</si>
  <si>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</si>
  <si>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</si>
  <si>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</si>
  <si>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</si>
  <si>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</si>
  <si>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</si>
  <si>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</si>
  <si>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</si>
  <si>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</si>
  <si>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</si>
  <si>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</si>
  <si>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</si>
  <si>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</si>
  <si>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</si>
  <si>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</si>
  <si>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</si>
  <si>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</si>
  <si>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</si>
  <si>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</si>
  <si>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</si>
  <si>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</si>
  <si>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</si>
  <si>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</si>
  <si>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</si>
  <si>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</si>
  <si>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</si>
  <si>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</si>
  <si>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</si>
  <si>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</si>
  <si>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</si>
  <si>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</si>
  <si>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</si>
  <si>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</si>
  <si>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</si>
  <si>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</si>
  <si>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</si>
  <si>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</si>
  <si>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</si>
  <si>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</si>
  <si>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</si>
  <si>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</si>
  <si>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</si>
  <si>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</si>
  <si>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</si>
  <si>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</si>
  <si>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</si>
  <si>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</si>
  <si>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</si>
  <si>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</si>
  <si>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</si>
  <si>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</si>
  <si>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</si>
  <si>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</si>
  <si>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</si>
  <si>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</si>
  <si>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</si>
  <si>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</si>
  <si>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</si>
  <si>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</si>
  <si>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</si>
  <si>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</si>
  <si>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</si>
  <si>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</si>
  <si>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</si>
  <si>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</si>
  <si>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</si>
  <si>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</si>
  <si>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</si>
  <si>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</si>
  <si>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</si>
  <si>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</si>
  <si>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</si>
  <si>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</si>
  <si>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</si>
  <si>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</si>
  <si>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</si>
  <si>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</si>
  <si>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</si>
  <si>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</si>
  <si>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</si>
  <si>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</si>
  <si>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</si>
  <si>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</si>
  <si>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</si>
  <si>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</si>
  <si>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</si>
  <si>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</si>
  <si>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</si>
  <si>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</si>
  <si>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</si>
  <si>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</si>
  <si>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</si>
  <si>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</si>
  <si>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</si>
  <si>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</si>
  <si>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</si>
  <si>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</si>
  <si>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</si>
  <si>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</si>
  <si>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</si>
  <si>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</si>
  <si>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</si>
  <si>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</si>
  <si>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</si>
  <si>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</si>
  <si>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</si>
  <si>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</si>
  <si>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</si>
  <si>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</si>
  <si>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</si>
  <si>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</si>
  <si>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</si>
  <si>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</si>
  <si>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</si>
  <si>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</si>
  <si>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</si>
  <si>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</si>
  <si>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</si>
  <si>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</si>
  <si>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</si>
  <si>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</si>
  <si>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</si>
  <si>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</si>
  <si>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</si>
  <si>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</si>
  <si>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</si>
  <si>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</si>
  <si>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</si>
  <si>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</si>
  <si>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</si>
  <si>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</si>
  <si>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</si>
  <si>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</si>
  <si>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</si>
  <si>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</si>
  <si>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</si>
  <si>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</si>
  <si>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</si>
  <si>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</si>
  <si>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</si>
  <si>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</si>
  <si>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</si>
  <si>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</si>
  <si>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</si>
  <si>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</si>
  <si>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</si>
  <si>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</si>
  <si>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</si>
  <si>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</si>
  <si>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</si>
  <si>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</si>
  <si>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</si>
  <si>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</si>
  <si>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</si>
  <si>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</si>
  <si>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</si>
  <si>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</si>
  <si>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</si>
  <si>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</si>
  <si>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</si>
  <si>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</si>
  <si>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</si>
  <si>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</si>
  <si>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</si>
  <si>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</si>
  <si>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</si>
  <si>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</si>
  <si>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</si>
  <si>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</si>
  <si>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</si>
  <si>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</si>
  <si>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</si>
  <si>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</si>
  <si>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</si>
  <si>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</si>
  <si>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</si>
  <si>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</si>
  <si>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</si>
  <si>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</si>
  <si>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</si>
  <si>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</si>
  <si>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</si>
  <si>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</si>
  <si>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</si>
  <si>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</si>
  <si>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</si>
  <si>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</si>
  <si>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</si>
  <si>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</si>
  <si>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</si>
  <si>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</si>
  <si>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</si>
  <si>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</si>
  <si>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</si>
  <si>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</si>
  <si>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</si>
  <si>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</si>
  <si>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</si>
  <si>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</si>
  <si>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</si>
  <si>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</si>
  <si>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</si>
  <si>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</si>
  <si>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</si>
  <si>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</si>
  <si>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</si>
  <si>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</si>
  <si>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</si>
  <si>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</si>
  <si>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</si>
  <si>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</si>
  <si>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</si>
  <si>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</si>
  <si>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</si>
  <si>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</si>
  <si>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</si>
  <si>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</si>
  <si>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</si>
  <si>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</si>
  <si>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</si>
  <si>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</si>
  <si>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</si>
  <si>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</si>
  <si>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</si>
  <si>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</si>
  <si>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</si>
  <si>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</si>
  <si>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</si>
  <si>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</si>
  <si>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</si>
  <si>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</si>
  <si>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</si>
  <si>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</si>
  <si>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</si>
  <si>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</si>
  <si>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</si>
  <si>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</si>
  <si>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</si>
  <si>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</si>
  <si>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</si>
  <si>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</si>
  <si>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</si>
  <si>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</si>
  <si>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</si>
  <si>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</si>
  <si>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</si>
  <si>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</si>
  <si>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</si>
  <si>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</si>
  <si>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</si>
  <si>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</si>
  <si>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</si>
  <si>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</si>
  <si>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</si>
  <si>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</si>
  <si>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</si>
  <si>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</si>
  <si>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</si>
  <si>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</si>
  <si>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</si>
  <si>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</si>
  <si>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</si>
  <si>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</si>
  <si>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</si>
  <si>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</si>
  <si>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</si>
  <si>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</si>
  <si>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</si>
  <si>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</si>
  <si>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</si>
  <si>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</si>
  <si>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</si>
  <si>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</si>
  <si>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</si>
  <si>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</si>
  <si>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</si>
  <si>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</si>
  <si>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</si>
  <si>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</si>
  <si>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</si>
  <si>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</si>
  <si>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</si>
  <si>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</si>
  <si>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</si>
  <si>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</si>
  <si>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</si>
  <si>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</si>
  <si>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</si>
  <si>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</si>
  <si>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</si>
  <si>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</si>
  <si>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</si>
  <si>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</si>
  <si>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</si>
  <si>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</si>
  <si>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</si>
  <si>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</si>
  <si>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</si>
  <si>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</si>
  <si>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</si>
  <si>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</si>
  <si>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</si>
  <si>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</si>
  <si>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</si>
  <si>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</si>
  <si>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</si>
  <si>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</si>
  <si>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</si>
  <si>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</si>
  <si>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</si>
  <si>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</si>
  <si>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</si>
  <si>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</si>
  <si>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</si>
  <si>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</si>
  <si>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</si>
  <si>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</si>
  <si>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</si>
  <si>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</si>
  <si>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</si>
  <si>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</si>
  <si>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</si>
  <si>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</si>
  <si>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</si>
  <si>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</si>
  <si>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</si>
  <si>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</si>
  <si>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</si>
  <si>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</si>
  <si>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</si>
  <si>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</si>
  <si>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</si>
  <si>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</si>
  <si>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</si>
  <si>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</si>
  <si>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</si>
  <si>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</si>
  <si>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</si>
  <si>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</si>
  <si>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</si>
  <si>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</si>
  <si>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</si>
  <si>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</si>
  <si>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</si>
  <si>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</si>
  <si>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</si>
  <si>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</si>
  <si>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</si>
  <si>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</si>
  <si>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</si>
  <si>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</si>
  <si>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</si>
  <si>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</si>
  <si>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</si>
  <si>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</si>
  <si>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</si>
  <si>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</si>
  <si>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</si>
  <si>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</si>
  <si>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</si>
  <si>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</si>
  <si>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</si>
  <si>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</si>
  <si>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</si>
  <si>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</si>
  <si>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</si>
  <si>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</si>
  <si>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</si>
  <si>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</si>
  <si>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</si>
  <si>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</si>
  <si>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</si>
  <si>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</si>
  <si>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</si>
  <si>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</si>
  <si>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</si>
  <si>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</si>
  <si>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</si>
  <si>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</si>
  <si>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</si>
  <si>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</si>
  <si>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</si>
  <si>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</si>
  <si>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</si>
  <si>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</si>
  <si>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</si>
  <si>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</si>
  <si>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</si>
  <si>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</si>
  <si>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</si>
  <si>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</si>
  <si>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</si>
  <si>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</si>
  <si>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</si>
  <si>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</si>
  <si>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</si>
  <si>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</si>
  <si>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</si>
  <si>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</si>
  <si>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</si>
  <si>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</si>
  <si>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</si>
  <si>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</si>
  <si>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</si>
  <si>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</si>
  <si>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</si>
  <si>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</si>
  <si>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</si>
  <si>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</si>
  <si>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</si>
  <si>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</si>
  <si>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</si>
  <si>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</si>
  <si>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</si>
  <si>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</si>
  <si>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</si>
  <si>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</si>
  <si>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</si>
  <si>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</si>
  <si>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</si>
  <si>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</si>
  <si>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</si>
  <si>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</si>
  <si>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</si>
  <si>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</si>
  <si>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</si>
  <si>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</si>
  <si>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</si>
  <si>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</si>
  <si>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</si>
  <si>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</si>
  <si>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</si>
  <si>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</si>
  <si>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</si>
  <si>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</si>
  <si>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</si>
  <si>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</si>
  <si>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</si>
  <si>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</si>
  <si>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</si>
  <si>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</si>
  <si>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</si>
  <si>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</si>
  <si>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</si>
  <si>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</si>
  <si>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</si>
  <si>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</si>
  <si>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</si>
  <si>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</si>
  <si>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</si>
  <si>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</si>
  <si>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</si>
  <si>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</si>
  <si>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</si>
  <si>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</si>
  <si>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</si>
  <si>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</si>
  <si>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</si>
  <si>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</si>
  <si>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</si>
  <si>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</si>
  <si>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</si>
  <si>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</si>
  <si>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</si>
  <si>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</si>
  <si>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</si>
  <si>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</si>
  <si>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</si>
  <si>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</si>
  <si>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</si>
  <si>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</si>
  <si>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</si>
  <si>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</si>
  <si>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</si>
  <si>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</si>
  <si>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</si>
  <si>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</si>
  <si>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</si>
  <si>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</si>
  <si>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</si>
  <si>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</si>
  <si>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</si>
  <si>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</si>
  <si>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</si>
  <si>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</si>
  <si>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</si>
  <si>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</si>
  <si>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</si>
  <si>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</si>
  <si>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</si>
  <si>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</si>
  <si>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</si>
  <si>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</si>
  <si>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</si>
  <si>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</si>
  <si>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</si>
  <si>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</si>
  <si>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</si>
  <si>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</si>
  <si>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</si>
  <si>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</si>
  <si>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</si>
  <si>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</si>
  <si>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</si>
  <si>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</si>
  <si>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</si>
  <si>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</si>
  <si>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</si>
  <si>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</si>
  <si>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</si>
  <si>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</si>
  <si>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</si>
  <si>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</si>
  <si>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</si>
  <si>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</si>
  <si>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</si>
  <si>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</si>
  <si>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</si>
  <si>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</si>
  <si>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</si>
  <si>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</si>
  <si>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</si>
  <si>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</si>
  <si>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</si>
  <si>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</si>
  <si>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</si>
  <si>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</si>
  <si>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</si>
  <si>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</si>
  <si>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</si>
  <si>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</si>
  <si>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</si>
  <si>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</si>
  <si>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</si>
  <si>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</si>
  <si>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</si>
  <si>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</si>
  <si>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</si>
  <si>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</si>
  <si>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</si>
  <si>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</si>
  <si>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</si>
  <si>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</si>
  <si>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</si>
  <si>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</si>
  <si>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</si>
  <si>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</si>
  <si>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</si>
  <si>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</si>
  <si>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</si>
  <si>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</si>
  <si>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</si>
  <si>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</si>
  <si>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</si>
  <si>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</si>
  <si>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</si>
  <si>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</si>
  <si>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</si>
  <si>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</si>
  <si>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</si>
  <si>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</si>
  <si>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</si>
  <si>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</si>
  <si>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</si>
  <si>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</si>
  <si>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</si>
  <si>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</si>
  <si>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</si>
  <si>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</si>
  <si>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</si>
  <si>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</si>
  <si>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</si>
  <si>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</si>
  <si>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</si>
  <si>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</si>
  <si>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</si>
  <si>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</si>
  <si>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</si>
  <si>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</si>
  <si>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</si>
  <si>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</si>
  <si>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</si>
  <si>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</si>
  <si>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</si>
  <si>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</si>
  <si>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</si>
  <si>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</si>
  <si>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</si>
  <si>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</si>
  <si>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</si>
  <si>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</si>
  <si>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</si>
  <si>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</si>
  <si>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</si>
  <si>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</si>
  <si>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</si>
  <si>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</si>
  <si>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</si>
  <si>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</si>
  <si>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</si>
  <si>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</si>
  <si>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</si>
  <si>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</si>
  <si>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</si>
  <si>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</si>
  <si>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</si>
  <si>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</si>
  <si>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</si>
  <si>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</si>
  <si>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</si>
  <si>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</si>
  <si>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</si>
  <si>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</si>
  <si>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</si>
  <si>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</si>
  <si>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</si>
  <si>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</si>
  <si>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</si>
  <si>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</si>
  <si>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</si>
  <si>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</si>
  <si>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</si>
  <si>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</si>
  <si>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</si>
  <si>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</si>
  <si>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</si>
  <si>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</si>
  <si>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</si>
  <si>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</si>
  <si>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</si>
  <si>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</si>
  <si>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</si>
  <si>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</si>
  <si>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</si>
  <si>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</si>
  <si>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</si>
  <si>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</si>
  <si>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</si>
  <si>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</si>
  <si>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</si>
  <si>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</si>
  <si>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</si>
  <si>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</si>
  <si>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</si>
  <si>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</si>
  <si>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</si>
  <si>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</si>
  <si>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</si>
  <si>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</si>
  <si>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</si>
  <si>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</si>
  <si>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</si>
  <si>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</si>
  <si>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</si>
  <si>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</si>
  <si>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</si>
  <si>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</si>
  <si>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</si>
  <si>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</si>
  <si>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</si>
  <si>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</si>
  <si>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</si>
  <si>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</si>
  <si>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</si>
  <si>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</si>
  <si>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</si>
  <si>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</si>
  <si>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</si>
  <si>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</si>
  <si>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</si>
  <si>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</si>
  <si>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</si>
  <si>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</si>
  <si>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</si>
  <si>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</si>
  <si>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</si>
  <si>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</si>
  <si>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</si>
  <si>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</si>
  <si>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</si>
  <si>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</si>
  <si>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</si>
  <si>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</si>
  <si>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</si>
  <si>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</si>
  <si>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</si>
  <si>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</si>
  <si>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</si>
  <si>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</si>
  <si>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</si>
  <si>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</si>
  <si>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</si>
  <si>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</si>
  <si>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</si>
  <si>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</si>
  <si>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</si>
  <si>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</si>
  <si>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</si>
  <si>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</si>
  <si>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</si>
  <si>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</si>
  <si>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</si>
  <si>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</si>
  <si>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</si>
  <si>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</si>
  <si>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</si>
  <si>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</si>
  <si>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</si>
  <si>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</si>
  <si>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</si>
  <si>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</si>
  <si>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</si>
  <si>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</si>
  <si>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</si>
  <si>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</si>
  <si>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</si>
  <si>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</si>
  <si>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</si>
  <si>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</si>
  <si>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</si>
  <si>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</si>
  <si>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</si>
  <si>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</si>
  <si>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</si>
  <si>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</si>
  <si>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</si>
  <si>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</si>
  <si>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</si>
  <si>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</si>
  <si>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</si>
  <si>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</si>
  <si>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</si>
  <si>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</si>
  <si>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</si>
  <si>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</si>
  <si>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</si>
  <si>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</si>
  <si>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</si>
  <si>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</si>
  <si>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</si>
  <si>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</si>
  <si>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</si>
  <si>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</si>
  <si>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</si>
  <si>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</si>
  <si>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</si>
  <si>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</si>
  <si>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</si>
  <si>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</si>
  <si>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</si>
  <si>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</si>
  <si>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</si>
  <si>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</si>
  <si>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</si>
  <si>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</si>
  <si>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</si>
  <si>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</si>
  <si>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</si>
  <si>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</si>
  <si>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</si>
  <si>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</si>
  <si>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</si>
  <si>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</si>
  <si>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</si>
  <si>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</si>
  <si>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</si>
  <si>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</si>
  <si>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</si>
  <si>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</si>
  <si>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</si>
  <si>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</si>
  <si>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</si>
  <si>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</si>
  <si>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</si>
  <si>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</si>
  <si>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</si>
  <si>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</si>
  <si>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</si>
  <si>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</si>
  <si>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</si>
  <si>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</si>
  <si>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</si>
  <si>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</si>
  <si>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</si>
  <si>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</si>
  <si>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</si>
  <si>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</si>
  <si>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</si>
  <si>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</si>
  <si>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</si>
  <si>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</si>
  <si>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</si>
  <si>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</si>
  <si>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</si>
  <si>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</si>
  <si>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</si>
  <si>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</si>
  <si>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</si>
  <si>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</si>
  <si>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</si>
  <si>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</si>
  <si>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</si>
  <si>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</si>
  <si>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</si>
  <si>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</si>
  <si>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</si>
  <si>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</si>
  <si>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</si>
  <si>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</si>
  <si>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</si>
  <si>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</si>
  <si>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</si>
  <si>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</si>
  <si>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</si>
  <si>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</si>
  <si>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</si>
  <si>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</si>
  <si>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</si>
  <si>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</si>
  <si>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</si>
  <si>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</si>
  <si>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</si>
  <si>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</si>
  <si>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</si>
  <si>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</si>
  <si>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</si>
  <si>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</si>
  <si>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</si>
  <si>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</si>
  <si>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</si>
  <si>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</si>
  <si>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</si>
  <si>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</si>
  <si>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</si>
  <si>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</si>
  <si>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</si>
  <si>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</si>
  <si>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</si>
  <si>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</si>
  <si>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</si>
  <si>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</si>
  <si>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</si>
  <si>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</si>
  <si>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</si>
  <si>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</si>
  <si>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</si>
  <si>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</si>
  <si>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</si>
  <si>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</si>
  <si>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</si>
  <si>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</si>
  <si>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</si>
  <si>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</si>
  <si>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</si>
  <si>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</si>
  <si>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</si>
  <si>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</si>
  <si>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</si>
  <si>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</si>
  <si>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</si>
  <si>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</si>
  <si>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</si>
  <si>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</si>
  <si>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</si>
  <si>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</si>
  <si>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</si>
  <si>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</si>
  <si>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</si>
  <si>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</si>
  <si>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</si>
  <si>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</si>
  <si>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</si>
  <si>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</si>
  <si>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</si>
  <si>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</si>
  <si>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</si>
  <si>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</si>
  <si>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</si>
  <si>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</si>
  <si>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</si>
  <si>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</si>
  <si>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</si>
  <si>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</si>
  <si>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</si>
  <si>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</si>
  <si>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</si>
  <si>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</si>
  <si>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</si>
  <si>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</si>
  <si>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</si>
  <si>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</si>
  <si>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</si>
  <si>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</si>
  <si>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</si>
  <si>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</si>
  <si>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</si>
  <si>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</si>
  <si>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</si>
  <si>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</si>
  <si>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</si>
  <si>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</si>
  <si>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</si>
  <si>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</si>
  <si>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</si>
  <si>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</si>
  <si>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</si>
  <si>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</si>
  <si>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</si>
  <si>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</si>
  <si>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</si>
  <si>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</si>
  <si>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</si>
  <si>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</si>
  <si>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</si>
  <si>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</si>
  <si>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</si>
  <si>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</si>
  <si>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</si>
  <si>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</si>
  <si>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</si>
  <si>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</si>
  <si>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</si>
  <si>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</si>
  <si>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</si>
  <si>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</si>
  <si>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</si>
  <si>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</si>
  <si>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</si>
  <si>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</si>
  <si>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</si>
  <si>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</si>
  <si>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</si>
  <si>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</si>
  <si>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</si>
  <si>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</si>
  <si>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</si>
  <si>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</si>
  <si>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</si>
  <si>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</si>
  <si>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</si>
  <si>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</si>
  <si>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</si>
  <si>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</si>
  <si>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</si>
  <si>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</si>
  <si>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</si>
  <si>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</si>
  <si>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</si>
  <si>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</si>
  <si>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</si>
  <si>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</si>
  <si>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</si>
  <si>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</si>
  <si>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</si>
  <si>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</si>
  <si>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</si>
  <si>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</si>
  <si>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</si>
  <si>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</si>
  <si>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</si>
  <si>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</si>
  <si>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</si>
  <si>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</si>
  <si>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</si>
  <si>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</si>
  <si>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</si>
  <si>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</si>
  <si>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</si>
  <si>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</si>
  <si>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</si>
  <si>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</si>
  <si>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</si>
  <si>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</si>
  <si>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</si>
  <si>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</si>
  <si>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</si>
  <si>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</si>
  <si>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</si>
  <si>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</si>
  <si>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</si>
  <si>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</si>
  <si>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</si>
  <si>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</si>
  <si>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</si>
  <si>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</si>
  <si>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</si>
  <si>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</si>
  <si>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</si>
  <si>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</si>
  <si>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</si>
  <si>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</si>
  <si>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</si>
  <si>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</si>
  <si>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</si>
  <si>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</si>
  <si>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</si>
  <si>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</si>
  <si>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</si>
  <si>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</si>
  <si>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</si>
  <si>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</si>
  <si>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</si>
  <si>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</si>
  <si>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</si>
  <si>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</si>
  <si>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</si>
  <si>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</si>
  <si>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</si>
  <si>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</si>
  <si>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</si>
  <si>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</si>
  <si>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</si>
  <si>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</si>
  <si>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</si>
  <si>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</si>
  <si>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</si>
  <si>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</si>
  <si>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</si>
  <si>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</si>
  <si>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</si>
  <si>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</si>
  <si>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</si>
  <si>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</si>
  <si>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</si>
  <si>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</si>
  <si>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</si>
  <si>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</si>
  <si>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</si>
  <si>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</si>
  <si>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</si>
  <si>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</si>
  <si>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</si>
  <si>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</si>
  <si>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</si>
  <si>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</si>
  <si>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</si>
  <si>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</si>
  <si>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</si>
  <si>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</si>
  <si>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</si>
  <si>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</si>
  <si>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</si>
  <si>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</si>
  <si>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</si>
  <si>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</si>
  <si>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</si>
  <si>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</si>
  <si>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</si>
  <si>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</si>
  <si>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</si>
  <si>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</si>
  <si>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</si>
  <si>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</si>
  <si>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</si>
  <si>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</si>
  <si>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</si>
  <si>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</si>
  <si>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</si>
  <si>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</si>
  <si>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</si>
  <si>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</si>
  <si>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</si>
  <si>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</si>
  <si>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</si>
  <si>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</si>
  <si>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</si>
  <si>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</si>
  <si>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</si>
  <si>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</si>
  <si>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</si>
  <si>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</si>
  <si>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</si>
  <si>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</si>
  <si>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</si>
  <si>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</si>
  <si>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</si>
  <si>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</si>
  <si>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</si>
  <si>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</si>
  <si>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</si>
  <si>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</si>
  <si>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</si>
  <si>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</si>
  <si>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</si>
  <si>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</si>
  <si>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</si>
  <si>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</si>
  <si>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</si>
  <si>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</si>
  <si>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</si>
  <si>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</si>
  <si>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</si>
  <si>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</si>
  <si>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</si>
  <si>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</si>
  <si>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</si>
  <si>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</si>
  <si>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</si>
  <si>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</si>
  <si>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</si>
  <si>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</si>
  <si>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</si>
  <si>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</si>
  <si>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</si>
  <si>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</si>
  <si>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</si>
  <si>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</si>
  <si>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</si>
  <si>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</si>
  <si>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</si>
  <si>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</si>
  <si>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</si>
  <si>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</si>
  <si>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</si>
  <si>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</si>
  <si>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</si>
  <si>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</si>
  <si>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</si>
  <si>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</si>
  <si>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</si>
  <si>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</si>
  <si>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</si>
  <si>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</si>
  <si>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</si>
  <si>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</si>
  <si>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</si>
  <si>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</si>
  <si>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</si>
  <si>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</si>
  <si>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</si>
  <si>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</si>
  <si>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</si>
  <si>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</si>
  <si>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</si>
  <si>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</si>
  <si>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</si>
  <si>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</si>
  <si>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</si>
  <si>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</si>
  <si>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</si>
  <si>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</si>
  <si>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</si>
  <si>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</si>
  <si>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</si>
  <si>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</si>
  <si>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</si>
  <si>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</si>
  <si>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</si>
  <si>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</si>
  <si>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</si>
  <si>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</si>
  <si>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</si>
  <si>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</si>
  <si>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</si>
  <si>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</si>
  <si>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</si>
  <si>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</si>
  <si>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</si>
  <si>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</si>
  <si>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</si>
  <si>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</si>
  <si>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</si>
  <si>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</si>
  <si>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</si>
  <si>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</si>
  <si>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</si>
  <si>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</si>
  <si>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</si>
  <si>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</si>
  <si>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</si>
  <si>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</si>
  <si>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</si>
  <si>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</si>
  <si>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</si>
  <si>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</si>
  <si>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</si>
  <si>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</si>
  <si>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</si>
  <si>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</si>
  <si>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</si>
  <si>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</si>
  <si>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</si>
  <si>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</si>
  <si>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</si>
  <si>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</si>
  <si>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</si>
  <si>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</si>
  <si>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</si>
  <si>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</si>
  <si>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</si>
  <si>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</si>
  <si>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</si>
  <si>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</si>
  <si>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</si>
  <si>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</si>
  <si>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</si>
  <si>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</si>
  <si>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</si>
  <si>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</si>
  <si>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</si>
  <si>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</si>
  <si>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</si>
  <si>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</si>
  <si>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</si>
  <si>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</si>
  <si>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</si>
  <si>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</si>
  <si>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</si>
  <si>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</si>
  <si>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</si>
  <si>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</si>
  <si>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</si>
  <si>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</si>
  <si>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</si>
  <si>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</si>
  <si>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</si>
  <si>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</si>
  <si>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</si>
  <si>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</si>
  <si>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</si>
  <si>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</si>
  <si>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</si>
  <si>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</si>
  <si>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</si>
  <si>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</si>
  <si>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</si>
  <si>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</si>
  <si>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</si>
  <si>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</si>
  <si>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</si>
  <si>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</si>
  <si>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</si>
  <si>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</si>
  <si>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</si>
  <si>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</si>
  <si>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</si>
  <si>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</si>
  <si>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</si>
  <si>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</si>
  <si>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</si>
  <si>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</si>
  <si>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</si>
  <si>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</si>
  <si>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</si>
  <si>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</si>
  <si>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</si>
  <si>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</si>
  <si>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</si>
  <si>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</si>
  <si>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</si>
  <si>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</si>
  <si>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</si>
  <si>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</si>
  <si>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</si>
  <si>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</si>
  <si>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</si>
  <si>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</si>
  <si>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</si>
  <si>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</si>
  <si>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</si>
  <si>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</si>
  <si>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</si>
  <si>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</si>
  <si>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</si>
  <si>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</si>
  <si>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</si>
  <si>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</si>
  <si>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</si>
  <si>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</si>
  <si>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</si>
  <si>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</si>
  <si>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</si>
  <si>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</si>
  <si>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</si>
  <si>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</si>
  <si>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</si>
  <si>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</si>
  <si>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</si>
  <si>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</si>
  <si>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</si>
  <si>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</si>
  <si>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</si>
  <si>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</si>
  <si>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</si>
  <si>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</si>
  <si>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</si>
  <si>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</si>
  <si>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</si>
  <si>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</si>
  <si>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</si>
  <si>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</si>
  <si>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</si>
  <si>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</si>
  <si>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</si>
  <si>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</si>
  <si>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</si>
  <si>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</si>
  <si>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</si>
  <si>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</si>
  <si>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</si>
  <si>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</si>
  <si>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</si>
  <si>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</si>
  <si>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</si>
  <si>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</si>
  <si>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</si>
  <si>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</si>
  <si>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</si>
  <si>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</si>
  <si>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</si>
  <si>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</si>
  <si>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</si>
  <si>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</si>
  <si>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</si>
  <si>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</si>
  <si>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</si>
  <si>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</si>
  <si>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</si>
  <si>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</si>
  <si>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</si>
  <si>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</si>
  <si>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</si>
  <si>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</si>
  <si>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</si>
  <si>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</si>
  <si>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</si>
  <si>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</si>
  <si>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</si>
  <si>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</si>
  <si>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</si>
  <si>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</si>
  <si>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</si>
  <si>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</si>
  <si>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</si>
  <si>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</si>
  <si>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</si>
  <si>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</si>
  <si>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</si>
  <si>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</si>
  <si>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</si>
  <si>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</si>
  <si>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</si>
  <si>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</si>
  <si>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</si>
  <si>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</si>
  <si>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</si>
  <si>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</si>
  <si>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</si>
  <si>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</si>
  <si>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</si>
  <si>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</si>
  <si>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</si>
  <si>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</si>
  <si>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</si>
  <si>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</si>
  <si>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</si>
  <si>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</si>
  <si>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</si>
  <si>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</si>
  <si>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</si>
  <si>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</si>
  <si>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</si>
  <si>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</si>
  <si>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</si>
  <si>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</si>
  <si>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</si>
  <si>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</si>
  <si>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</si>
  <si>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</si>
  <si>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</si>
  <si>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</si>
  <si>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</si>
  <si>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</si>
  <si>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</si>
  <si>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</si>
  <si>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</si>
  <si>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</si>
  <si>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</si>
  <si>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</si>
  <si>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</si>
  <si>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</si>
  <si>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</si>
  <si>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</si>
  <si>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</si>
  <si>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</si>
  <si>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</si>
  <si>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</si>
  <si>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</si>
  <si>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</si>
  <si>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</si>
  <si>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</si>
  <si>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</si>
  <si>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</si>
  <si>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</si>
  <si>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</si>
  <si>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</si>
  <si>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</si>
  <si>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</si>
  <si>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</si>
  <si>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</si>
  <si>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</si>
  <si>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</si>
  <si>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</si>
  <si>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</si>
  <si>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</si>
  <si>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</si>
  <si>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</si>
  <si>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</si>
  <si>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</si>
  <si>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</si>
  <si>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</si>
  <si>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</si>
  <si>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</si>
  <si>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</si>
  <si>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</si>
  <si>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</si>
  <si>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</si>
  <si>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</si>
  <si>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</si>
  <si>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</si>
  <si>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</si>
  <si>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</si>
  <si>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</si>
  <si>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</si>
  <si>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</si>
  <si>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</si>
  <si>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</si>
  <si>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</si>
  <si>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</si>
  <si>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</si>
  <si>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</si>
  <si>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</si>
  <si>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</si>
  <si>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</si>
  <si>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</si>
  <si>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</si>
  <si>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</si>
  <si>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</si>
  <si>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</si>
  <si>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</si>
  <si>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</si>
  <si>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</si>
  <si>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</si>
  <si>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</si>
  <si>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</si>
  <si>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</si>
  <si>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</si>
  <si>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</si>
  <si>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</si>
  <si>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</si>
  <si>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</si>
  <si>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</si>
  <si>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</si>
  <si>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</si>
  <si>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</si>
  <si>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</si>
  <si>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</si>
  <si>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</si>
  <si>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</si>
  <si>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</si>
  <si>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</si>
  <si>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</si>
  <si>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</si>
  <si>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</si>
  <si>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</si>
  <si>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</si>
  <si>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</si>
  <si>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</si>
  <si>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</si>
  <si>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</si>
  <si>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</si>
  <si>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</si>
  <si>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</si>
  <si>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</si>
  <si>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</si>
  <si>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</si>
  <si>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</si>
  <si>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</si>
  <si>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</si>
  <si>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</si>
  <si>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</si>
  <si>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</si>
  <si>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</si>
  <si>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</si>
  <si>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</si>
  <si>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</si>
  <si>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</si>
  <si>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</si>
  <si>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</si>
  <si>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</si>
  <si>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</si>
  <si>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</si>
  <si>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</si>
  <si>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</si>
  <si>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</si>
  <si>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</si>
  <si>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</si>
  <si>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</si>
  <si>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</si>
  <si>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</si>
  <si>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</si>
  <si>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</si>
  <si>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</si>
  <si>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</si>
  <si>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</si>
  <si>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</si>
  <si>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</si>
  <si>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</si>
  <si>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</si>
  <si>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</si>
  <si>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</si>
  <si>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</si>
  <si>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</si>
  <si>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</si>
  <si>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</si>
  <si>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</si>
  <si>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</si>
  <si>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</si>
  <si>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</si>
  <si>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</si>
  <si>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</si>
  <si>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</si>
  <si>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</si>
  <si>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</si>
  <si>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</si>
  <si>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</si>
  <si>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</si>
  <si>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</si>
  <si>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</si>
  <si>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</si>
  <si>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</si>
  <si>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</si>
  <si>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</si>
  <si>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</si>
  <si>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</si>
  <si>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</si>
  <si>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</si>
  <si>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</si>
  <si>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</si>
  <si>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</si>
  <si>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</si>
  <si>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</si>
  <si>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</si>
  <si>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</si>
  <si>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</si>
  <si>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</si>
  <si>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</si>
  <si>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</si>
  <si>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</si>
  <si>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</si>
  <si>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</si>
  <si>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</si>
  <si>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</si>
  <si>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</si>
  <si>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</si>
  <si>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</si>
  <si>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</si>
  <si>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</si>
  <si>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</si>
  <si>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</si>
  <si>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</si>
  <si>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</si>
  <si>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</si>
  <si>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</si>
  <si>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</si>
  <si>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</si>
  <si>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</si>
  <si>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</si>
  <si>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</si>
  <si>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</si>
  <si>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</si>
  <si>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</si>
  <si>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</si>
  <si>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</si>
  <si>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</si>
  <si>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</si>
  <si>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</si>
  <si>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</si>
  <si>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</si>
  <si>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</si>
  <si>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</si>
  <si>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</si>
  <si>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</si>
  <si>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</si>
  <si>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</si>
  <si>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</si>
  <si>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</si>
  <si>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</si>
  <si>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</si>
  <si>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</si>
  <si>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</si>
  <si>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</si>
  <si>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</si>
  <si>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</si>
  <si>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</si>
  <si>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</si>
  <si>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</si>
  <si>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</si>
  <si>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</si>
  <si>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</si>
  <si>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</si>
  <si>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</si>
  <si>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</si>
  <si>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</si>
  <si>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</si>
  <si>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</si>
  <si>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</si>
  <si>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</si>
  <si>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</si>
  <si>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</si>
  <si>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</si>
  <si>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</si>
  <si>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</si>
  <si>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</si>
  <si>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</si>
  <si>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</si>
  <si>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</si>
  <si>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</si>
  <si>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</si>
  <si>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</si>
  <si>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</si>
  <si>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</si>
  <si>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</si>
  <si>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</si>
  <si>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</si>
  <si>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</si>
  <si>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</si>
  <si>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</si>
  <si>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</si>
  <si>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</si>
  <si>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</si>
  <si>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</si>
  <si>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</si>
  <si>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</si>
  <si>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</si>
  <si>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</si>
  <si>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</si>
  <si>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</si>
  <si>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</si>
  <si>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</si>
  <si>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</si>
  <si>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</si>
  <si>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</si>
  <si>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</si>
  <si>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</si>
  <si>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</si>
  <si>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</si>
  <si>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</si>
  <si>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</si>
  <si>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</si>
  <si>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</si>
  <si>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</si>
  <si>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</si>
  <si>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</si>
  <si>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</si>
  <si>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</si>
  <si>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</si>
  <si>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</si>
  <si>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</si>
  <si>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</si>
  <si>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</si>
  <si>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</si>
  <si>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</si>
  <si>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</si>
  <si>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</si>
  <si>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</si>
  <si>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</si>
  <si>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</si>
  <si>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</si>
  <si>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</si>
  <si>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</si>
  <si>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</si>
  <si>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</si>
  <si>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</si>
  <si>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</si>
  <si>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</si>
  <si>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</si>
  <si>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</si>
  <si>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</si>
  <si>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</si>
  <si>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</si>
  <si>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</si>
  <si>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</si>
  <si>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</si>
  <si>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</si>
  <si>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</si>
  <si>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</si>
  <si>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</si>
  <si>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</si>
  <si>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</si>
  <si>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</si>
  <si>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</si>
  <si>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</si>
  <si>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</si>
  <si>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</si>
  <si>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</si>
  <si>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</si>
  <si>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</si>
  <si>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</si>
  <si>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</si>
  <si>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</si>
  <si>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</si>
  <si>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</si>
  <si>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</si>
  <si>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</si>
  <si>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</si>
  <si>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</si>
  <si>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</si>
  <si>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</si>
  <si>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</si>
  <si>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</si>
  <si>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</si>
  <si>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</si>
  <si>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</si>
  <si>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</si>
  <si>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</si>
  <si>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</si>
  <si>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</si>
  <si>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</si>
  <si>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</si>
  <si>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</si>
  <si>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</si>
  <si>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</si>
  <si>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</si>
  <si>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</si>
  <si>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</si>
  <si>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</si>
  <si>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</si>
  <si>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</si>
  <si>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</si>
  <si>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</si>
  <si>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</si>
  <si>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</si>
  <si>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</si>
  <si>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</si>
  <si>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</si>
  <si>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</si>
  <si>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</si>
  <si>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</si>
  <si>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</si>
  <si>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</si>
  <si>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</si>
  <si>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</si>
  <si>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</si>
  <si>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</si>
  <si>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</si>
  <si>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</si>
  <si>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</si>
  <si>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</si>
  <si>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</si>
  <si>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</si>
  <si>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</si>
  <si>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</si>
  <si>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</si>
  <si>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</si>
  <si>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</si>
  <si>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</si>
  <si>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</si>
  <si>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</si>
  <si>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</si>
  <si>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</si>
  <si>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</si>
  <si>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</si>
  <si>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</si>
  <si>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</si>
  <si>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</si>
  <si>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</si>
  <si>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</si>
  <si>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</si>
  <si>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</si>
  <si>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</si>
  <si>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</si>
  <si>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</si>
  <si>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</si>
  <si>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</si>
  <si>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</si>
  <si>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</si>
  <si>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</si>
  <si>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</si>
  <si>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</si>
  <si>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</si>
  <si>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</si>
  <si>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</si>
  <si>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</si>
  <si>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</si>
  <si>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</si>
  <si>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</si>
  <si>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</si>
  <si>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</si>
  <si>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</si>
  <si>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</si>
  <si>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</si>
  <si>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</si>
  <si>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</si>
  <si>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</si>
  <si>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</si>
  <si>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</si>
  <si>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</si>
  <si>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</si>
  <si>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</si>
  <si>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</si>
  <si>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</si>
  <si>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</si>
  <si>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</si>
  <si>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</si>
  <si>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</si>
  <si>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</si>
  <si>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</si>
  <si>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</si>
  <si>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</si>
  <si>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</si>
  <si>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</si>
  <si>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</si>
  <si>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</si>
  <si>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</si>
  <si>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</si>
  <si>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</si>
  <si>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</si>
  <si>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</si>
  <si>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</si>
  <si>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</si>
  <si>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</si>
  <si>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</si>
  <si>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</si>
  <si>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</si>
  <si>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</si>
  <si>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</si>
  <si>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</si>
  <si>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</si>
  <si>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</si>
  <si>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</si>
  <si>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</si>
  <si>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</si>
  <si>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</si>
  <si>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</si>
  <si>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</si>
  <si>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</si>
  <si>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</si>
  <si>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</si>
  <si>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</si>
  <si>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</si>
  <si>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</si>
  <si>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</si>
  <si>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</si>
  <si>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</si>
  <si>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</si>
  <si>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</si>
  <si>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</si>
  <si>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</si>
  <si>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</si>
  <si>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</si>
  <si>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</si>
  <si>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</si>
  <si>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</si>
  <si>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</si>
  <si>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</si>
  <si>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</si>
  <si>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</si>
  <si>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</si>
  <si>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</si>
  <si>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</si>
  <si>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</si>
  <si>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</si>
  <si>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</si>
  <si>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</si>
  <si>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</si>
  <si>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</si>
  <si>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</si>
  <si>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</si>
  <si>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</si>
  <si>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</si>
  <si>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</si>
  <si>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</si>
  <si>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</si>
  <si>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</si>
  <si>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</si>
  <si>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</si>
  <si>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</si>
  <si>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</si>
  <si>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</si>
  <si>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</si>
  <si>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</si>
  <si>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</si>
  <si>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</si>
  <si>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</si>
  <si>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</si>
  <si>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</si>
  <si>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</si>
  <si>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</si>
  <si>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</si>
  <si>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</si>
  <si>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</si>
  <si>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</si>
  <si>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</si>
  <si>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</si>
  <si>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</si>
  <si>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</si>
  <si>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</si>
  <si>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</si>
  <si>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</si>
  <si>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</si>
  <si>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</si>
  <si>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</si>
  <si>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</si>
  <si>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</si>
  <si>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</si>
  <si>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</si>
  <si>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</si>
  <si>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</si>
  <si>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</si>
  <si>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</si>
  <si>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</si>
  <si>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</si>
  <si>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</si>
  <si>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</si>
  <si>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</si>
  <si>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</si>
  <si>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</si>
  <si>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</si>
  <si>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</si>
  <si>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</si>
  <si>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</si>
  <si>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</si>
  <si>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</si>
  <si>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</si>
  <si>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</si>
  <si>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</si>
  <si>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</si>
  <si>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</si>
  <si>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</si>
  <si>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</si>
  <si>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</si>
  <si>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</si>
  <si>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</si>
  <si>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</si>
  <si>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</si>
  <si>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</si>
  <si>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</si>
  <si>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</si>
  <si>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</si>
  <si>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</si>
  <si>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</si>
  <si>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</si>
  <si>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</si>
  <si>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</si>
  <si>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</si>
  <si>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</si>
  <si>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</si>
  <si>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</si>
  <si>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</si>
  <si>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</si>
  <si>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</si>
  <si>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</si>
  <si>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</si>
  <si>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</si>
  <si>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</si>
  <si>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</si>
  <si>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</si>
  <si>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</si>
  <si>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</si>
  <si>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</si>
  <si>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</si>
  <si>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</si>
  <si>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</si>
  <si>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</si>
  <si>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</si>
  <si>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</si>
  <si>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</si>
  <si>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</si>
  <si>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</si>
  <si>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</si>
  <si>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</si>
  <si>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</si>
  <si>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</si>
  <si>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</si>
  <si>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</si>
  <si>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</si>
  <si>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</si>
  <si>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</si>
  <si>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</si>
  <si>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</si>
  <si>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</si>
  <si>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</si>
  <si>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</si>
  <si>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</si>
  <si>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</si>
  <si>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</si>
  <si>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</si>
  <si>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</si>
  <si>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</si>
  <si>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</si>
  <si>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</si>
  <si>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</si>
  <si>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</si>
  <si>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</si>
  <si>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</si>
  <si>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</si>
  <si>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</si>
  <si>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</si>
  <si>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</si>
  <si>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</si>
  <si>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</si>
  <si>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</si>
  <si>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</si>
  <si>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</si>
  <si>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</si>
  <si>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</si>
  <si>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</si>
  <si>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</si>
  <si>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</si>
  <si>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</si>
  <si>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</si>
  <si>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</si>
  <si>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</si>
  <si>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</si>
  <si>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</si>
  <si>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</si>
  <si>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</si>
  <si>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</si>
  <si>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</si>
  <si>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</si>
  <si>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</si>
  <si>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</si>
  <si>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</si>
  <si>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</si>
  <si>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</si>
  <si>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</si>
  <si>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</si>
  <si>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</si>
  <si>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</si>
  <si>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</si>
  <si>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</si>
  <si>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</si>
  <si>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</si>
  <si>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</si>
  <si>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</si>
  <si>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</si>
  <si>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</si>
  <si>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</si>
  <si>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</si>
  <si>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</si>
  <si>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</si>
  <si>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</si>
  <si>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</si>
  <si>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</si>
  <si>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</si>
  <si>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</si>
  <si>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</si>
  <si>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</si>
  <si>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</si>
  <si>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</si>
  <si>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</si>
  <si>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</si>
  <si>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</si>
  <si>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</si>
  <si>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</si>
  <si>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</si>
  <si>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</si>
  <si>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</si>
  <si>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</si>
  <si>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</si>
  <si>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</si>
  <si>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</si>
  <si>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</si>
  <si>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</si>
  <si>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</si>
  <si>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</si>
  <si>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</si>
  <si>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</si>
  <si>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</si>
  <si>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</si>
  <si>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</si>
  <si>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</si>
  <si>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</si>
  <si>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</si>
  <si>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</si>
  <si>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</si>
  <si>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</si>
  <si>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</si>
  <si>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</si>
  <si>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</si>
  <si>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</si>
  <si>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</si>
  <si>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</si>
  <si>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</si>
  <si>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</si>
  <si>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</si>
  <si>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</si>
  <si>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</si>
  <si>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</si>
  <si>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</si>
  <si>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</si>
  <si>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</si>
  <si>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</si>
  <si>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</si>
  <si>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</si>
  <si>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</si>
  <si>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</si>
  <si>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</si>
  <si>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</si>
  <si>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</si>
  <si>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</si>
  <si>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</si>
  <si>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</si>
  <si>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</si>
  <si>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</si>
  <si>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</si>
  <si>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</si>
  <si>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</si>
  <si>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</si>
  <si>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</si>
  <si>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</si>
  <si>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</si>
  <si>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</si>
  <si>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</si>
  <si>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</si>
  <si>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</si>
  <si>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</si>
  <si>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</si>
  <si>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</si>
  <si>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</si>
  <si>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</si>
  <si>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</si>
  <si>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</si>
  <si>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</si>
  <si>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</si>
  <si>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</si>
  <si>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</si>
  <si>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</si>
  <si>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</si>
  <si>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</si>
  <si>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</si>
  <si>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</si>
  <si>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</si>
  <si>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</si>
  <si>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</si>
  <si>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</si>
  <si>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</si>
  <si>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</si>
  <si>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</si>
  <si>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</si>
  <si>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</si>
  <si>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</si>
  <si>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</si>
  <si>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</si>
  <si>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</si>
  <si>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</si>
  <si>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</si>
  <si>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</si>
  <si>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</si>
  <si>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</si>
  <si>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</si>
  <si>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</si>
  <si>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</si>
  <si>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</si>
  <si>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</si>
  <si>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</si>
  <si>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</si>
  <si>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</si>
  <si>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</si>
  <si>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</si>
  <si>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</si>
  <si>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</si>
  <si>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</si>
  <si>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</si>
  <si>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</si>
  <si>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</si>
  <si>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</si>
  <si>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</si>
  <si>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</si>
  <si>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</si>
  <si>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</si>
  <si>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</si>
  <si>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</si>
  <si>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</si>
  <si>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</si>
  <si>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</si>
  <si>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</si>
  <si>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</si>
  <si>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</si>
  <si>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</si>
  <si>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</si>
  <si>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</si>
  <si>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</si>
  <si>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</si>
  <si>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</si>
  <si>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</si>
  <si>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</si>
  <si>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</si>
  <si>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</si>
  <si>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</si>
  <si>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</si>
  <si>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</si>
  <si>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</si>
  <si>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</si>
  <si>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</si>
  <si>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</si>
  <si>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</si>
  <si>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</si>
  <si>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</si>
  <si>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</si>
  <si>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</si>
  <si>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</si>
  <si>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</si>
  <si>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</si>
  <si>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</si>
  <si>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</si>
  <si>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</si>
  <si>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</si>
  <si>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</si>
  <si>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</si>
  <si>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</si>
  <si>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</si>
  <si>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</si>
  <si>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</si>
  <si>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</si>
  <si>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</si>
  <si>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</si>
  <si>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</si>
  <si>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</si>
  <si>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</si>
  <si>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</si>
  <si>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</si>
  <si>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</si>
  <si>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</si>
  <si>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</si>
  <si>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</si>
  <si>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</si>
  <si>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</si>
  <si>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</si>
  <si>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</si>
  <si>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</si>
  <si>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</si>
  <si>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</si>
  <si>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</si>
  <si>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</si>
  <si>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</si>
  <si>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</si>
  <si>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</si>
  <si>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</si>
  <si>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</si>
  <si>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</si>
  <si>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</si>
  <si>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</si>
  <si>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</si>
  <si>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</si>
  <si>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</si>
  <si>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</si>
  <si>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</si>
  <si>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</si>
  <si>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</si>
  <si>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</si>
  <si>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</si>
  <si>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</si>
  <si>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</si>
  <si>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</si>
  <si>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</si>
  <si>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</si>
  <si>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</si>
  <si>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</si>
  <si>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</si>
  <si>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</si>
  <si>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</si>
  <si>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</si>
  <si>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</si>
  <si>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</si>
  <si>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</si>
  <si>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</si>
  <si>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</si>
  <si>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</si>
  <si>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</si>
  <si>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</si>
  <si>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</si>
  <si>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</si>
  <si>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</si>
  <si>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</si>
  <si>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</si>
  <si>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</si>
  <si>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</si>
  <si>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</si>
  <si>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</si>
  <si>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</si>
  <si>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</si>
  <si>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</si>
  <si>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</si>
  <si>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</si>
  <si>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</si>
  <si>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</si>
  <si>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</si>
  <si>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</si>
  <si>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</si>
  <si>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</si>
  <si>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</si>
  <si>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</si>
  <si>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</si>
  <si>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</si>
  <si>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</si>
  <si>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</si>
  <si>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</si>
  <si>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</si>
  <si>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</si>
  <si>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</si>
  <si>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</si>
  <si>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</si>
  <si>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</si>
  <si>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</si>
  <si>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</si>
  <si>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</si>
  <si>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</si>
  <si>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</si>
  <si>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</si>
  <si>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</si>
  <si>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</si>
  <si>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</si>
  <si>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</si>
  <si>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</si>
  <si>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</si>
  <si>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</si>
  <si>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</si>
  <si>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</si>
  <si>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</si>
  <si>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</si>
  <si>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</si>
  <si>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</si>
  <si>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</si>
  <si>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</si>
  <si>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</si>
  <si>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</si>
  <si>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</si>
  <si>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</si>
  <si>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</si>
  <si>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</si>
  <si>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</si>
  <si>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</si>
  <si>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</si>
  <si>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</si>
  <si>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</si>
  <si>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</si>
  <si>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</si>
  <si>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</si>
  <si>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</si>
  <si>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</si>
  <si>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</si>
  <si>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</si>
  <si>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</si>
  <si>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</si>
  <si>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</si>
  <si>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</si>
  <si>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</si>
  <si>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</si>
  <si>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</si>
  <si>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</si>
  <si>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</si>
  <si>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</si>
  <si>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</si>
  <si>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PCM-20251027-00000914</t>
  </si>
  <si>
    <t>EM Team on the way ETA: 20 Mins</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</si>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</sst>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0" totalsRowShown="0" headerRowDxfId="31" dataDxfId="30" headerRowBorderDxfId="28" tableBorderDxfId="29">
  <autoFilter ref="A1:L45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294.48535509259091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13.990366666665068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6.0447685180406552E-2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45957.433781018517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45957.433781018517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45957.433781018517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45957.433781018517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45957.433781018517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45957.433781018517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45957.433781018517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45957.433781018517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45957.433781018517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45957.433781018517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45957.433781018517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45957.433781018517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45957.433781018517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45957.433781018517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45957.433781018517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45957.433781018517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45957.433781018517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45957.433781018517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45957.433781018517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45957.433781018517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45957.433781018517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45957.433781018517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45957.433781018517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45957.433781018517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45957.433781018517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45957.433781018517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45957.433781018517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45957.433781018517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45957.433781018517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45957.433781018517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45957.433781018517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45957.433781018517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45957.433781018517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45957.433781018517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45957.433781018517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45957.433781018517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45957.433781018517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45957.433781018517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45957.433781018517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45957.433781018517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45957.433781018517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45957.433781018517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45957.433781018517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45957.433781018517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45957.433781018517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45957.433781018517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45957.433781018517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45957.433781018517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45957.433781018517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45957.433781018517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45957.433781018517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45957.433781018517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9024DBCE-1EC3-4484-ADB6-38431AC87C5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132.43394305555557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45957.433781018517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45957.433781018517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45957.433781018517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45957.433781018517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45957.433781018517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45957.433781018517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45957.433781018517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45957.433781018517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45957.433781018517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45957.433781018517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45957.433781018517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45957.433781018517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45957.433781018517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45957.433781018517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45957.433781018517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45957.433781018517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45957.433781018517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45957.433781018517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45957.433781018517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45957.433781018517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45957.433781018517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45957.433781018517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45957.433781018517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45957.433781018517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45957.433781018517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45957.433781018517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45957.433781018517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45957.433781018517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45957.433781018517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45957.433781018517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45957.433781018517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45957.433781018517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45957.433781018517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45957.433781018517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45957.433781018517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45957.433781018517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45957.433781018517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45957.433781018517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45957.433781018517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45957.433781018517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45957.433781018517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45957.433781018517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45957.433781018517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45957.433781018517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45957.433781018517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45957.433781018517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45957.433781018517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45957.433781018517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45957.433781018517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45957.433781018517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45957.433781018517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45957.433781018517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45957.433781018517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45957.433781018517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45957.433781018517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45957.433781018517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45957.433781018517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45957.433781018517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45957.433781018517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45957.433781018517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45957.433781018517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45957.433781018517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45957.433781018517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45957.433781018517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45957.433781018517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45957.433781018517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45957.433781018517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45957.433781018517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45957.433781018517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45957.433781018517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45957.433781018517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45957.433781018517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45957.433781018517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45957.433781018517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45957.433781018517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45957.433781018517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45957.433781018517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45957.433781018517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45957.433781018517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45957.433781018517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45957.433781018517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45957.433781018517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45957.433781018517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45957.433781018517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45957.433781018517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45957.433781018517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45957.433781018517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45957.433781018517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45957.433781018517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45957.433781018517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45957.433781018517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45957.433781018517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45957.433781018517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45957.433781018517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45957.433781018517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45957.433781018517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45957.433781018517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45957.433781018517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45957.433781018517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45957.433781018517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45957.433781018517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45957.433781018517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45957.433781018517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45957.433781018517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45957.433781018517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45957.433781018517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45957.433781018517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45957.433781018517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45957.433781018517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45957.433781018517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45957.433781018517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45957.433781018517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45957.433781018517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45957.433781018517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45957.433781018517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45957.433781018517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45957.433781018517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45957.433781018517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45957.433781018517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45957.433781018517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45957.433781018517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45957.433781018517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45957.433781018517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45957.433781018517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45957.433781018517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45957.433781018517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45957.433781018517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45957.433781018517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45957.433781018517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45957.433781018517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45957.433781018517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45957.433781018517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45957.433781018517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45957.433781018517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45957.433781018517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45957.433781018517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45957.433781018517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45957.433781018517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45957.433781018517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45957.433781018517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45957.433781018517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45957.433781018517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45957.433781018517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45957.433781018517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45957.433781018517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45957.433781018517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45957.433781018517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45957.433781018517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45957.433781018517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45957.433781018517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45957.433781018517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45957.433781018517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45957.433781018517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45957.433781018517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45957.433781018517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45957.433781018517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45957.433781018517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45957.433781018517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45957.433781018517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45957.433781018517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45957.433781018517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45957.433781018517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45957.433781018517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45957.433781018517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45957.433781018517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45957.433781018517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45957.433781018517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45957.433781018517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45957.433781018517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45957.433781018517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45957.433781018517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45957.433781018517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45957.433781018517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45957.433781018517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45957.433781018517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45957.433781018517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45957.433781018517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45957.433781018517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45957.433781018517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45957.433781018517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45957.433781018517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45957.433781018517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45957.433781018517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45957.433781018517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45957.433781018517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45957.433781018517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45957.433781018517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45957.433781018517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45957.433781018517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45957.433781018517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45957.433781018517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45957.433781018517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45957.433781018517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45957.433781018517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45957.433781018517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45957.433781018517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45957.433781018517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45957.433781018517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45957.433781018517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45957.433781018517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45957.433781018517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45957.433781018517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45957.433781018517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45957.433781018517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45957.433781018517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45957.433781018517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45957.433781018517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45957.433781018517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45957.433781018517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45957.433781018517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45957.433781018517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45957.433781018517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45957.433781018517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45957.433781018517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45957.433781018517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45957.433781018517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45957.433781018517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45957.433781018517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45957.433781018517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45957.433781018517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45957.433781018517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45957.433781018517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45957.433781018517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45957.433781018517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45957.433781018517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45957.433781018517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45957.433781018517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45957.433781018517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45957.433781018517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45957.433781018517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45957.433781018517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45957.433781018517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45957.433781018517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45957.433781018517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45957.433781018517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45957.433781018517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45957.433781018517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45957.433781018517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45957.433781018517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45957.433781018517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45957.433781018517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45957.433781018517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45957.433781018517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45957.433781018517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45957.433781018517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45957.433781018517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45957.433781018517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45957.433781018517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45957.433781018517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45957.433781018517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45957.433781018517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45957.433781018517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45957.433781018517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45957.433781018517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45957.433781018517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45957.433781018517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45957.433781018517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45957.433781018517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45957.433781018517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45957.433781018517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45957.433781018517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45957.433781018517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45957.433781018517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45957.433781018517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45957.433781018517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45957.433781018517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45957.433781018517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45957.433781018517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45957.433781018517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45957.433781018517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45957.433781018517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45957.433781018517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45957.433781018517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45957.433781018517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45957.433781018517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45957.433781018517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45957.433781018517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45957.433781018517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45957.433781018517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45957.433781018517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45957.433781018517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45957.433781018517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45957.433781018517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45957.433781018517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45957.433781018517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45957.433781018517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45957.433781018517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45957.433781018517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45957.433781018517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45957.433781018517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45957.433781018517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45957.433781018517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45957.433781018517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45957.433781018517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45957.433781018517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45957.433781018517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45957.433781018517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45957.433781018517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45957.433781018517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45957.433781018517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45957.433781018517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45957.433781018517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45957.433781018517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45957.433781018517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45957.433781018517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45957.433781018517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45957.433781018517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45957.433781018517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45957.433781018517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45957.433781018517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45957.433781018517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45957.433781018517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45957.433781018517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45957.433781018517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45957.433781018517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45957.433781018517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45957.433781018517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45957.433781018517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45957.433781018517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45957.433781018517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45957.433781018517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45957.433781018517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45957.433781018517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45957.433781018517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45957.433781018517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45957.433781018517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45957.433781018517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45957.433781018517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45957.433781018517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45957.433781018517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45957.433781018517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45957.433781018517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45957.433781018517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45957.433781018517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45957.433781018517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45957.433781018517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45957.433781018517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45957.433781018517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45957.433781018517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45957.433781018517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45957.433781018517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45957.433781018517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45957.433781018517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45957.433781018517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45957.433781018517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45957.433781018517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45957.433781018517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45957.433781018517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45957.433781018517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45957.433781018517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45957.433781018517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45957.433781018517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45957.433781018517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45957.433781018517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45957.433781018517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45957.433781018517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45957.433781018517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45957.433781018517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45957.433781018517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45957.433781018517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45957.433781018517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45957.433781018517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45957.433781018517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45957.433781018517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45957.433781018517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45957.433781018517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45957.433781018517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45957.433781018517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45957.433781018517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45957.433781018517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45957.433781018517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45957.433781018517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45957.433781018517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45957.433781018517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45957.433781018517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45957.433781018517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45957.433781018517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45957.433781018517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45957.433781018517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45957.433781018517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45957.433781018517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45957.433781018517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45957.433781018517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45957.433781018517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45957.433781018517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45957.433781018517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45957.433781018517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45957.433781018517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45957.433781018517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45957.433781018517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45957.433781018517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45957.433781018517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45957.433781018517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45957.433781018517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45957.433781018517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45957.433781018517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45957.433781018517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45957.433781018517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45957.433781018517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45957.433781018517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45957.433781018517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45957.433781018517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45957.433781018517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45957.433781018517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45957.433781018517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45957.433781018517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45957.433781018517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45957.433781018517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45957.433781018517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45957.433781018517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45957.433781018517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45957.433781018517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45957.433781018517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45957.433781018517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45957.433781018517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45957.433781018517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45957.433781018517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45957.433781018517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45957.433781018517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45957.433781018517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45957.433781018517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45957.433781018517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45957.433781018517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45957.433781018517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45957.433781018517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45957.433781018517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45957.433781018517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45957.433781018517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45957.433781018517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45957.433781018517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45957.433781018517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45957.433781018517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45957.433781018517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45957.433781018517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45957.433781018517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45957.433781018517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45957.433781018517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45957.433781018517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45957.433781018517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45957.433781018517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45957.433781018517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45957.433781018517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45957.433781018517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45957.433781018517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45957.433781018517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45957.433781018517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45957.433781018517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45957.433781018517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45957.433781018517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45957.433781018517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45957.433781018517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45957.433781018517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45957.433781018517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45957.433781018517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45957.433781018517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45957.433781018517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45957.433781018517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45957.433781018517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45957.433781018517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45957.433781018517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45957.433781018517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45957.433781018517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45957.433781018517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45957.433781018517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45957.433781018517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45957.433781018517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45957.433781018517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45957.433781018517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45957.433781018517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45957.433781018517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45957.433781018517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45957.433781018517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45957.433781018517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45957.433781018517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45957.433781018517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45957.433781018517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45957.433781018517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45957.433781018517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45957.433781018517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45957.433781018517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45957.433781018517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45957.433781018517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45957.433781018517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45957.433781018517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45957.433781018517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45957.433781018517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45957.433781018517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45957.433781018517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45957.433781018517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45957.433781018517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45957.433781018517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45957.433781018517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45957.433781018517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45957.433781018517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45957.433781018517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45957.433781018517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45957.433781018517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45957.433781018517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45957.433781018517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45957.433781018517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45957.433781018517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45957.433781018517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45957.433781018517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45957.433781018517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45957.433781018517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45957.433781018517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45957.433781018517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45957.433781018517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45957.433781018517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45957.433781018517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45957.433781018517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45957.433781018517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45957.433781018517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45957.433781018517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45957.433781018517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45957.433781018517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45957.433781018517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45957.433781018517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45957.433781018517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45957.433781018517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45957.433781018517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45957.433781018517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45957.433781018517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45957.433781018517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45957.433781018517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45957.433781018517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45957.433781018517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45957.433781018517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45957.433781018517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45957.433781018517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45957.433781018517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45957.433781018517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45957.433781018517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45957.433781018517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45957.433781018517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45957.433781018517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45957.433781018517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45957.433781018517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45957.433781018517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45957.433781018517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45957.433781018517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45957.433781018517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45957.433781018517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45957.433781018517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45957.433781018517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45957.433781018517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45957.433781018517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45957.433781018517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45957.433781018517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45957.433781018517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45957.433781018517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45957.433781018517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45957.433781018517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45957.433781018517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45957.433781018517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45957.433781018517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45957.433781018517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45957.433781018517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45957.433781018517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45957.433781018517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45957.433781018517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45957.433781018517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45957.433781018517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45957.433781018517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45957.433781018517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45957.433781018517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45957.433781018517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45957.433781018517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45957.433781018517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45957.433781018517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45957.433781018517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45957.433781018517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45957.433781018517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45957.433781018517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45957.433781018517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45957.433781018517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45957.433781018517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45957.433781018517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45957.433781018517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45957.433781018517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45957.433781018517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45957.433781018517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45957.433781018517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45957.433781018517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45957.433781018517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45957.433781018517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45957.433781018517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45957.433781018517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45957.433781018517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45957.433781018517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45957.433781018517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45957.433781018517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45957.433781018517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45957.433781018517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45957.433781018517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45957.433781018517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45957.433781018517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45957.433781018517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45957.433781018517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45957.433781018517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45957.433781018517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45957.433781018517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45957.433781018517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45957.433781018517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45957.433781018517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45957.433781018517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45957.433781018517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45957.433781018517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45957.433781018517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45957.433781018517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45957.433781018517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45957.433781018517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45957.433781018517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45957.433781018517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45957.433781018517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45957.433781018517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45957.433781018517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45957.433781018517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45957.433781018517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45957.433781018517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45957.433781018517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45957.433781018517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45957.433781018517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45957.433781018517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45957.433781018517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45957.433781018517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45957.433781018517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45957.433781018517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45957.433781018517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45957.433781018517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45957.433781018517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45957.433781018517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45957.433781018517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45957.433781018517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45957.433781018517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45957.433781018517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45957.433781018517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45957.433781018517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45957.433781018517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45957.433781018517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45957.433781018517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45957.433781018517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45957.433781018517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45957.433781018517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45957.433781018517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45957.433781018517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45957.433781018517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45957.433781018517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45957.433781018517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45957.433781018517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45957.433781018517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45957.433781018517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45957.433781018517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45957.433781018517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45957.433781018517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45957.433781018517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45957.433781018517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45957.433781018517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45957.433781018517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45957.433781018517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45957.433781018517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45957.433781018517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45957.433781018517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45957.433781018517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45957.433781018517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45957.433781018517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45957.433781018517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45957.433781018517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45957.433781018517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45957.433781018517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45957.433781018517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45957.433781018517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45957.433781018517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45957.433781018517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45957.433781018517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45957.433781018517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45957.433781018517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45957.433781018517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45957.433781018517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45957.433781018517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45957.433781018517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45957.433781018517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45957.433781018517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45957.433781018517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45957.433781018517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45957.433781018517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45957.433781018517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45957.433781018517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45957.433781018517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45957.433781018517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45957.433781018517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45957.433781018517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45957.433781018517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45957.433781018517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45957.433781018517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45957.433781018517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45957.433781018517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45957.433781018517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45957.433781018517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45957.433781018517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45957.433781018517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45957.433781018517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45957.433781018517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45957.433781018517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45957.433781018517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45957.433781018517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45957.433781018517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45957.433781018517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45957.433781018517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45957.433781018517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45957.433781018517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45957.433781018517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45957.433781018517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45957.433781018517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45957.433781018517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45957.433781018517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45957.433781018517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45957.433781018517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45957.433781018517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45957.433781018517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45957.433781018517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45957.433781018517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45957.433781018517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45957.433781018517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45957.433781018517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45957.433781018517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45957.433781018517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45957.433781018517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45957.433781018517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45957.433781018517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45957.433781018517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45957.433781018517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45957.433781018517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45957.433781018517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45957.433781018517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45957.433781018517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45957.433781018517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45957.433781018517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45957.433781018517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45957.433781018517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45957.433781018517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45957.433781018517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45957.433781018517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45957.433781018517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45957.433781018517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45957.433781018517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45957.433781018517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45957.433781018517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45957.433781018517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45957.433781018517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45957.433781018517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45957.433781018517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45957.433781018517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45957.433781018517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45957.433781018517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45957.433781018517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45957.433781018517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45957.433781018517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45957.433781018517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45957.433781018517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45957.433781018517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45957.433781018517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45957.433781018517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45957.433781018517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45957.433781018517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45957.433781018517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45957.433781018517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45957.433781018517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45957.433781018517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45957.433781018517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45957.433781018517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45957.433781018517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45957.433781018517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45957.433781018517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45957.433781018517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45957.433781018517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45957.433781018517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45957.433781018517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45957.433781018517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45957.433781018517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45957.433781018517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45957.433781018517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45957.433781018517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45957.433781018517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45957.433781018517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45957.433781018517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45957.433781018517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45957.433781018517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45957.433781018517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45957.433781018517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45957.433781018517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45957.433781018517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45957.433781018517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45957.433781018517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45957.433781018517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45957.433781018517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45957.433781018517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45957.433781018517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45957.433781018517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45957.433781018517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45957.433781018517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45957.433781018517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45957.433781018517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45957.433781018517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45957.433781018517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45957.433781018517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45957.433781018517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45957.433781018517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45957.433781018517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45957.433781018517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45957.433781018517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45957.433781018517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45957.433781018517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45957.433781018517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45957.433781018517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45957.433781018517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45957.433781018517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45957.433781018517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45957.433781018517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45957.433781018517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45957.433781018517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45957.433781018517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45957.433781018517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45957.433781018517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45957.433781018517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45957.433781018517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45957.433781018517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45957.433781018517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45957.433781018517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45957.433781018517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45957.433781018517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45957.433781018517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45957.433781018517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45957.433781018517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45957.433781018517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45957.433781018517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45957.433781018517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45957.433781018517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45957.433781018517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45957.433781018517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45957.433781018517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45957.433781018517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45957.433781018517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45957.433781018517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45957.433781018517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45957.433781018517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45957.433781018517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45957.433781018517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45957.433781018517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45957.433781018517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45957.433781018517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45957.433781018517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45957.433781018517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45957.433781018517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45957.433781018517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45957.433781018517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45957.433781018517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45957.433781018517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45957.433781018517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45957.433781018517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45957.433781018517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45957.433781018517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45957.433781018517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45957.433781018517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45957.433781018517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45957.433781018517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45957.433781018517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45957.433781018517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45957.433781018517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45957.433781018517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45957.433781018517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45957.433781018517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45957.433781018517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45957.433781018517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45957.433781018517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45957.433781018517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45957.433781018517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45957.433781018517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45957.433781018517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45957.433781018517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45957.433781018517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45957.433781018517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45957.433781018517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45957.433781018517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45957.433781018517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45957.433781018517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45957.433781018517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45957.433781018517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45957.433781018517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45957.433781018517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45957.433781018517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45957.433781018517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45957.433781018517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45957.433781018517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45957.433781018517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45957.433781018517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45957.433781018517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45957.433781018517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45957.433781018517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45957.433781018517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45957.433781018517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45957.433781018517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45957.433781018517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45957.433781018517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45957.433781018517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45957.433781018517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45957.433781018517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45957.433781018517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45957.433781018517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45957.433781018517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45957.433781018517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45957.433781018517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45957.433781018517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45957.433781018517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45957.433781018517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45957.433781018517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45957.433781018517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45957.433781018517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45957.433781018517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45957.433781018517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45957.433781018517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45957.433781018517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45957.433781018517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45957.433781018517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45957.433781018517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45957.433781018517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45957.433781018517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45957.433781018517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45957.433781018517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45957.433781018517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45957.433781018517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45957.433781018517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45957.433781018517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45957.433781018517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45957.433781018517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45957.433781018517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45957.433781018517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45957.433781018517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45957.433781018517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45957.433781018517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45957.433781018517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45957.433781018517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45957.433781018517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45957.433781018517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45957.433781018517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45957.433781018517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45957.433781018517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45957.433781018517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45957.433781018517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45957.433781018517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45957.433781018517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45957.433781018517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45957.433781018517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45957.433781018517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45957.433781018517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45957.433781018517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45957.433781018517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45957.433781018517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45957.433781018517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45957.433781018517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45957.433781018517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45957.433781018517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45957.433781018517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45957.433781018517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45957.433781018517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45957.433781018517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45957.433781018517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45957.433781018517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45957.433781018517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45957.433781018517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45957.433781018517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45957.433781018517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45957.433781018517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45957.433781018517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45957.433781018517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45957.433781018517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45957.433781018517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45957.433781018517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45957.433781018517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45957.433781018517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45957.433781018517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45957.433781018517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45957.433781018517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45957.433781018517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45957.433781018517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45957.433781018517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45957.433781018517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45957.433781018517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45957.433781018517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45957.433781018517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45957.433781018517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45957.433781018517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45957.433781018517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45957.433781018517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45957.433781018517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45957.433781018517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45957.433781018517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45957.433781018517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45957.433781018517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45957.433781018517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45957.433781018517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45957.433781018517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45957.433781018517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45957.433781018517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45957.433781018517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45957.433781018517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45957.433781018517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45957.433781018517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45957.433781018517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45957.433781018517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45957.433781018517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45957.433781018517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45957.433781018517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45957.433781018517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45957.433781018517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45957.433781018517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45957.433781018517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45957.433781018517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45957.433781018517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45957.433781018517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45957.433781018517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45957.433781018517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45957.433781018517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45957.433781018517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45957.433781018517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45957.433781018517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45957.433781018517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45957.433781018517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45957.433781018517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45957.433781018517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45957.433781018517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45957.433781018517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45957.433781018517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45957.433781018517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45957.433781018517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45957.433781018517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45957.433781018517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45957.433781018517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45957.433781018517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45957.433781018517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45957.433781018517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45957.433781018517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45957.433781018517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45957.433781018517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45957.433781018517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45957.433781018517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45957.433781018517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45957.433781018517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45957.433781018517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45957.433781018517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45957.433781018517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45957.433781018517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45957.433781018517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45957.433781018517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45957.433781018517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45957.433781018517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45957.433781018517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45957.433781018517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45957.433781018517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45957.433781018517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45957.433781018517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45957.433781018517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45957.433781018517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45957.433781018517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45957.433781018517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45957.433781018517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45957.433781018517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45957.433781018517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45957.433781018517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45957.433781018517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45957.433781018517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45957.433781018517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45957.433781018517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45957.433781018517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45957.433781018517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45957.433781018517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45957.433781018517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45957.433781018517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45957.433781018517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45957.433781018517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45957.433781018517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45957.433781018517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45957.433781018517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45957.433781018517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45957.433781018517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45957.433781018517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45957.433781018517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45957.433781018517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45957.433781018517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45957.433781018517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45957.433781018517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45957.433781018517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45957.433781018517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45957.433781018517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45957.433781018517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45957.433781018517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45957.433781018517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45957.433781018517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45957.433781018517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45957.433781018517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45957.433781018517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45957.433781018517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45957.433781018517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45957.433781018517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45957.433781018517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45957.433781018517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45957.433781018517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45957.433781018517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45957.433781018517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45957.433781018517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45957.433781018517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45957.433781018517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45957.433781018517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45957.433781018517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45957.433781018517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45957.433781018517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45957.433781018517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45957.433781018517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45957.433781018517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45957.433781018517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45957.433781018517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45957.433781018517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45957.433781018517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45957.433781018517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45957.433781018517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45957.433781018517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45957.433781018517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45957.433781018517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45957.433781018517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45957.433781018517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45957.433781018517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45957.433781018517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45957.433781018517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45957.433781018517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45957.433781018517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45957.433781018517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45957.433781018517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45957.433781018517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45957.433781018517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45957.433781018517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45957.433781018517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45957.433781018517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45957.433781018517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45957.433781018517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45957.433781018517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45957.433781018517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45957.433781018517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45957.433781018517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45957.433781018517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45957.433781018517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45957.433781018517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45957.433781018517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45957.433781018517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45957.433781018517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45957.433781018517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45957.433781018517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45957.433781018517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45957.433781018517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45957.433781018517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45957.433781018517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45957.433781018517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45957.433781018517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45957.433781018517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45957.433781018517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45957.433781018517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45957.433781018517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45957.433781018517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45957.433781018517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45957.433781018517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45957.433781018517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45957.433781018517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45957.433781018517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45957.433781018517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45957.433781018517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45957.433781018517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45957.433781018517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45957.433781018517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45957.433781018517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45957.433781018517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45957.433781018517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45957.433781018517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45957.433781018517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45957.433781018517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45957.433781018517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45957.433781018517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45957.433781018517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45957.433781018517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45957.433781018517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45957.433781018517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45957.433781018517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45957.433781018517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45957.433781018517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45957.433781018517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45957.433781018517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45957.433781018517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45957.433781018517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45957.433781018517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45957.433781018517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45957.433781018517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45957.433781018517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45957.433781018517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45957.433781018517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45957.433781018517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45957.433781018517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45957.433781018517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45957.433781018517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45957.433781018517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45957.433781018517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45957.433781018517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45957.433781018517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45957.433781018517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45957.433781018517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45957.433781018517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45957.433781018517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45957.433781018517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45957.433781018517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45957.433781018517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45957.433781018517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45957.433781018517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45957.433781018517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45957.433781018517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45957.433781018517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45957.433781018517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45957.433781018517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45957.433781018517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45957.433781018517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45957.433781018517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45957.433781018517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45957.433781018517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45957.433781018517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45957.433781018517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45957.433781018517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45957.433781018517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45957.433781018517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45957.433781018517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45957.433781018517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45957.433781018517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45957.433781018517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45957.433781018517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45957.433781018517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45957.433781018517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45957.433781018517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45957.433781018517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45957.433781018517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45957.433781018517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45957.433781018517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45957.433781018517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45957.433781018517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45957.433781018517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45957.433781018517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45957.433781018517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45957.433781018517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45957.433781018517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45957.433781018517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45957.433781018517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45957.433781018517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45957.433781018517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45957.433781018517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45957.433781018517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45957.433781018517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45957.433781018517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45957.433781018517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45957.433781018517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45957.433781018517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45957.433781018517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45957.433781018517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45957.433781018517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45957.433781018517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45957.433781018517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45957.433781018517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45957.433781018517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45957.433781018517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45957.433781018517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45957.433781018517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45957.433781018517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45957.433781018517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45957.433781018517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45957.433781018517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45957.433781018517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45957.433781018517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45957.433781018517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45957.433781018517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45957.433781018517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45957.433781018517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45957.433781018517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45957.433781018517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45957.433781018517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45957.433781018517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45957.433781018517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45957.433781018517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45957.433781018517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45957.433781018517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45957.433781018517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45957.433781018517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45957.433781018517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45957.433781018517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45957.433781018517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45957.433781018517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45957.433781018517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45957.433781018517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45957.433781018517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45957.433781018517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45957.433781018517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45957.433781018517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45957.433781018517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45957.433781018517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45957.433781018517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45957.433781018517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45957.433781018517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45957.433781018517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45957.433781018517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45957.433781018517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45957.433781018517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45957.433781018517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45957.433781018517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45957.433781018517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45957.433781018517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45957.433781018517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45957.433781018517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253.95306342592085</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3.7990587962922291</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45957.433781018517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45957.433781018517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45957.433781018517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45957.433781018517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45957.433781018517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45957.433781018517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45957.433781018517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45957.433781018517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45957.433781018517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45957.433781018517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45957.433781018517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45957.433781018517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45957.433781018517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45957.433781018517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45957.433781018517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45957.433781018517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45957.433781018517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45957.433781018517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45957.433781018517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45957.433781018517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45957.433781018517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45957.433781018517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45957.433781018517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45957.433781018517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45957.433781018517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45957.433781018517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45957.433781018517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45957.433781018517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45957.433781018517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45957.433781018517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45957.433781018517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45957.433781018517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45957.433781018517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45957.433781018517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45957.433781018517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45957.433781018517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45957.433781018517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45957.433781018517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45957.433781018517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45957.433781018517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45957.433781018517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45957.433781018517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45957.433781018517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45957.433781018517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45957.433781018517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45957.433781018517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45957.433781018517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45957.433781018517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45957.433781018517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45957.433781018517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45957.433781018517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45957.433781018517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45957.433781018517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45957.433781018517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45957.433781018517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45957.433781018517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45957.433781018517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45957.433781018517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45957.433781018517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45957.433781018517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45957.433781018517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45957.433781018517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45957.433781018517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45957.433781018517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45957.433781018517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45957.433781018517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45957.433781018517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45957.433781018517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45957.433781018517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45957.433781018517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45957.433781018517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45957.433781018517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45957.433781018517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45957.433781018517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45957.433781018517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45957.433781018517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45957.433781018517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45957.433781018517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45957.433781018517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45957.433781018517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45957.433781018517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45957.433781018517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45957.433781018517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45957.433781018517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45957.433781018517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45957.433781018517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45957.433781018517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45957.433781018517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45957.433781018517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45957.433781018517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45957.433781018517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45957.433781018517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45957.433781018517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45957.433781018517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45957.433781018517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45957.433781018517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45957.433781018517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45957.433781018517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45957.433781018517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45957.433781018517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45957.433781018517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45957.433781018517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45957.433781018517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45957.433781018517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45957.433781018517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45957.433781018517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45957.433781018517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45957.433781018517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45957.433781018517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45957.433781018517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45957.433781018517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45957.433781018517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45957.433781018517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45957.433781018517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45957.433781018517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45957.433781018517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45957.433781018517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45957.433781018517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45957.433781018517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45957.433781018517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45957.433781018517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45957.433781018517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45957.433781018517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45957.433781018517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45957.433781018517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45957.433781018517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45957.433781018517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45957.433781018517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45957.433781018517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45957.433781018517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45957.433781018517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45957.433781018517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45957.433781018517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45957.433781018517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45957.433781018517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45957.433781018517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45957.433781018517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45957.433781018517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45957.433781018517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45957.433781018517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45957.433781018517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45957.433781018517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45957.433781018517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45957.433781018517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45957.433781018517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45957.433781018517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45957.433781018517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45957.433781018517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45957.433781018517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45957.433781018517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45957.433781018517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45957.433781018517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45957.433781018517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45957.433781018517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45957.433781018517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45957.433781018517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45957.433781018517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45957.433781018517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45957.433781018517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45957.433781018517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45957.433781018517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45957.433781018517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45957.433781018517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45957.433781018517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45957.433781018517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45957.433781018517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45957.433781018517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45957.433781018517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45957.433781018517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45957.433781018517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45957.433781018517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45957.433781018517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45957.433781018517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45957.433781018517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45957.433781018517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45957.433781018517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45957.433781018517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45957.433781018517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45957.433781018517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45957.433781018517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45957.433781018517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45957.433781018517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45957.433781018517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45957.433781018517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45957.433781018517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45957.433781018517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45957.433781018517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45957.433781018517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45957.433781018517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45957.433781018517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45957.433781018517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45957.433781018517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45957.433781018517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45957.433781018517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45957.433781018517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45957.433781018517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45957.433781018517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45957.433781018517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45957.433781018517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45957.433781018517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45957.433781018517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65.601720833328727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31.244903703700402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8.7726699074046337</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3</v>
      </c>
      <c r="D5" s="152" t="s">
        <v>38304</v>
      </c>
      <c r="E5" s="152" t="s">
        <v>38998</v>
      </c>
      <c r="F5" s="153">
        <v>45957.430844907409</v>
      </c>
      <c r="G5" s="154">
        <f ca="1">IFERROR(NOW()-F5,"")</f>
        <v>2.9361111082835123E-3</v>
      </c>
      <c r="H5" s="153">
        <v>45957.422511574077</v>
      </c>
      <c r="I5" s="152" t="str">
        <f>IFERROR(VLOOKUP(D5,DB!A:F,6,0),"")</f>
        <v>SCECO</v>
      </c>
      <c r="J5" s="152" t="str">
        <f>IFERROR(VLOOKUP(D5,DB!A:G,7,0),"")</f>
        <v>Haj Removal</v>
      </c>
      <c r="K5" s="152" t="s">
        <v>39097</v>
      </c>
      <c r="L5" s="152" t="str">
        <f>IFERROR(VLOOKUP(D5,DB!A:I,9,0),"")</f>
        <v>Latis</v>
      </c>
    </row>
    <row r="6" spans="1:13" ht="15">
      <c r="A6" s="152"/>
      <c r="B6" s="152" t="str">
        <f>IFERROR(VLOOKUP(D6,DB!A:K,11,0),"")</f>
        <v/>
      </c>
      <c r="C6" s="152"/>
      <c r="D6" s="152"/>
      <c r="E6" s="152"/>
      <c r="F6" s="153"/>
      <c r="G6" s="154">
        <f ca="1">IFERROR(NOW()-F6,"")</f>
        <v>45957.433781018517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45957.433781018517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45957.433781018517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45957.433781018517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45957.433781018517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45957.433781018517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45957.433781018517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45957.433781018517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45957.433781018517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45957.433781018517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45957.433781018517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45957.433781018517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45957.433781018517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45957.433781018517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45957.433781018517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45957.433781018517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45957.433781018517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45957.433781018517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45957.433781018517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45957.433781018517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45957.433781018517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45957.433781018517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45957.433781018517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45957.433781018517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45957.433781018517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45957.433781018517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45957.433781018517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45957.433781018517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45957.433781018517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45957.433781018517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45957.433781018517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45957.433781018517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45957.433781018517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45957.433781018517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45957.433781018517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45957.433781018517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45957.433781018517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45957.433781018517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45957.433781018517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45957.433781018517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45957.433781018517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45957.433781018517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45957.433781018517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45957.433781018517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45957.433781018517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45957.433781018517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45957.433781018517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45957.433781018517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45957.433781018517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45957.433781018517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45957.433781018517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45957.433781018517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45957.433781018517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45957.433781018517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45957.433781018517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45957.433781018517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45957.433781018517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45957.433781018517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45957.433781018517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45957.433781018517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45957.433781018517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45957.433781018517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45957.433781018517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45957.433781018517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45957.433781018517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45957.433781018517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45957.433781018517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45957.433781018517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45957.433781018517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45957.433781018517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45957.433781018517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45957.433781018517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45957.433781018517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45957.433781018517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45957.433781018517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45957.433781018517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45957.433781018517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45957.433781018517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45957.433781018517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45957.433781018517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45957.433781018517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45957.433781018517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45957.433781018517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45957.433781018517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45957.433781018517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45957.433781018517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45957.433781018517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45957.433781018517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45957.433781018517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45957.433781018517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45957.433781018517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45957.433781018517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45957.433781018517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45957.433781018517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45957.433781018517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45957.433781018517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45957.433781018517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45957.433781018517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45957.433781018517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45957.433781018517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45957.433781018517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45957.433781018517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45957.433781018517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45957.433781018517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45957.433781018517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45957.433781018517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45957.433781018517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45957.433781018517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45957.433781018517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45957.433781018517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45957.433781018517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45957.433781018517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45957.433781018517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45957.433781018517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45957.433781018517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45957.433781018517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45957.433781018517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45957.433781018517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45957.433781018517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45957.433781018517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45957.433781018517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45957.433781018517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45957.433781018517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45957.433781018517</v>
      </c>
      <c r="H129" s="153"/>
      <c r="I129" s="152" t="str">
        <f>IFERROR(VLOOKUP(D129,DB!A:F,6,0),"")</f>
        <v/>
      </c>
      <c r="J129" s="152" t="str">
        <f>IFERROR(VLOOKUP(D129,DB!A:G,7,0),"")</f>
        <v/>
      </c>
      <c r="K129" s="152"/>
      <c r="L129" s="152" t="str">
        <f>IFERROR(VLOOKUP(D129,DB!A:I,9,0),"")</f>
        <v/>
      </c>
    </row>
    <row r="130" spans="1:12" ht="15">
      <c r="A130" s="158"/>
      <c r="B130" s="158" t="str">
        <f>IFERROR(VLOOKUP(D130,DB!A:K,11,0),"")</f>
        <v/>
      </c>
      <c r="C130" s="158"/>
      <c r="D130" s="158"/>
      <c r="E130" s="158"/>
      <c r="F130" s="159"/>
      <c r="G130" s="160">
        <f ca="1">IFERROR(NOW()-F130,"")</f>
        <v>45957.433781018517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45957.433781018517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45957.433781018517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45957.433781018517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45957.433781018517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45957.433781018517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45957.433781018517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45957.433781018517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45957.433781018517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45957.433781018517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45957.433781018517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45957.433781018517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45957.433781018517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45957.433781018517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45957.433781018517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45957.433781018517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45957.433781018517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45957.433781018517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45957.433781018517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45957.433781018517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45957.433781018517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45957.433781018517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45957.433781018517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45957.433781018517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45957.433781018517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45957.433781018517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45957.433781018517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45957.433781018517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45957.433781018517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45957.433781018517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45957.433781018517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45957.433781018517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45957.433781018517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45957.433781018517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45957.433781018517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45957.433781018517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45957.433781018517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45957.433781018517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45957.433781018517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45957.433781018517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45957.433781018517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45957.433781018517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45957.433781018517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45957.433781018517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45957.433781018517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45957.433781018517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45957.433781018517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45957.433781018517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45957.433781018517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45957.433781018517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45957.433781018517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45957.433781018517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45957.433781018517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45957.433781018517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45957.433781018517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45957.433781018517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45957.433781018517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45957.433781018517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45957.433781018517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45957.433781018517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45957.433781018517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45957.433781018517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45957.433781018517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45957.433781018517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45957.433781018517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45957.433781018517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45957.433781018517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45957.433781018517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45957.433781018517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45957.433781018517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45957.433781018517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45957.433781018517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45957.433781018517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45957.433781018517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45957.433781018517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45957.433781018517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45957.433781018517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45957.433781018517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45957.433781018517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45957.433781018517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45957.433781018517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45957.433781018517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45957.433781018517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45957.433781018517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45957.433781018517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45957.433781018517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45957.433781018517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45957.433781018517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45957.433781018517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45957.433781018517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45957.433781018517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45957.433781018517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45957.433781018517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45957.433781018517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45957.433781018517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45957.433781018517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45957.433781018517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45957.433781018517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45957.433781018517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45957.433781018517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45957.433781018517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45957.433781018517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45957.433781018517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45957.433781018517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45957.433781018517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45957.433781018517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45957.433781018517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45957.433781018517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45957.433781018517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45957.433781018517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45957.433781018517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45957.433781018517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45957.433781018517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45957.433781018517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45957.433781018517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45957.433781018517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45957.433781018517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45957.433781018517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45957.433781018517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45957.433781018517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45957.433781018517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45957.433781018517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45957.433781018517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45957.433781018517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45957.433781018517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45957.433781018517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45957.433781018517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45957.433781018517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45957.433781018517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45957.433781018517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45957.433781018517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45957.433781018517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45957.433781018517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45957.433781018517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45957.433781018517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45957.433781018517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45957.433781018517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45957.433781018517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45957.433781018517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45957.433781018517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45957.433781018517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45957.433781018517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45957.433781018517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45957.433781018517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45957.433781018517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45957.433781018517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45957.433781018517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45957.433781018517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45957.433781018517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45957.433781018517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45957.433781018517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45957.433781018517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45957.433781018517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45957.433781018517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45957.433781018517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45957.433781018517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45957.433781018517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45957.433781018517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45957.433781018517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45957.433781018517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45957.433781018517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45957.433781018517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45957.433781018517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45957.433781018517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45957.433781018517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45957.433781018517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45957.433781018517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45957.433781018517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45957.433781018517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45957.433781018517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45957.433781018517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45957.433781018517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45957.433781018517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45957.433781018517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45957.433781018517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45957.433781018517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45957.433781018517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45957.433781018517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45957.433781018517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45957.433781018517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45957.433781018517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45957.433781018517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45957.433781018517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45957.433781018517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45957.433781018517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45957.433781018517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45957.433781018517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45957.433781018517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45957.433781018517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45957.433781018517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45957.433781018517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45957.433781018517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45957.433781018517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45957.433781018517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45957.433781018517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45957.433781018517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45957.433781018517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45957.433781018517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45957.433781018517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45957.433781018517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45957.433781018517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45957.433781018517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45957.433781018517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45957.433781018517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45957.433781018517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45957.433781018517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45957.433781018517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45957.433781018517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45957.433781018517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45957.433781018517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45957.433781018517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45957.433781018517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45957.433781018517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45957.433781018517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45957.433781018517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45957.433781018517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45957.433781018517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45957.433781018517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45957.433781018517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45957.433781018517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45957.433781018517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45957.433781018517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45957.433781018517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45957.433781018517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45957.433781018517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45957.433781018517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45957.433781018517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45957.433781018517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45957.433781018517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45957.433781018517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45957.433781018517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45957.433781018517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45957.433781018517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45957.433781018517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45957.433781018517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45957.433781018517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45957.433781018517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45957.433781018517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45957.433781018517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45957.433781018517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45957.433781018517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45957.433781018517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45957.433781018517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45957.433781018517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45957.433781018517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45957.433781018517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45957.433781018517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45957.433781018517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45957.433781018517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45957.433781018517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45957.433781018517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45957.433781018517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45957.433781018517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45957.433781018517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45957.433781018517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45957.433781018517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45957.433781018517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45957.433781018517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45957.433781018517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45957.433781018517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45957.433781018517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45957.433781018517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45957.433781018517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45957.433781018517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45957.433781018517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45957.433781018517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45957.433781018517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45957.433781018517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45957.433781018517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45957.433781018517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45957.433781018517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45957.433781018517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45957.433781018517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45957.433781018517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45957.433781018517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45957.433781018517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45957.433781018517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45957.433781018517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45957.433781018517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45957.433781018517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45957.433781018517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45957.433781018517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45957.433781018517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45957.433781018517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45957.433781018517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45957.433781018517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45957.433781018517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45957.433781018517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45957.433781018517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45957.433781018517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45957.433781018517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45957.433781018517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45957.433781018517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45957.433781018517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45957.433781018517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45957.433781018517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45957.433781018517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45957.433781018517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45957.433781018517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45957.433781018517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45957.433781018517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45957.433781018517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45957.433781018517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45957.433781018517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45957.433781018517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45957.433781018517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45957.433781018517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45957.433781018517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45957.433781018517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45957.433781018517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45957.433781018517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45957.433781018517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45957.433781018517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45957.433781018517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45957.433781018517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45957.433781018517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45957.433781018517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45957.433781018517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45957.433781018517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45957.433781018517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45957.433781018517</v>
      </c>
      <c r="H450" s="159"/>
      <c r="I450" s="158" t="str">
        <f>IFERROR(VLOOKUP(D450,DB!A:F,6,0),"")</f>
        <v/>
      </c>
      <c r="J450" s="158" t="str">
        <f>IFERROR(VLOOKUP(D450,DB!A:G,7,0),"")</f>
        <v/>
      </c>
      <c r="K450" s="158"/>
      <c r="L450" s="158" t="str">
        <f>IFERROR(VLOOKUP(D450,DB!A:I,9,0),"")</f>
        <v/>
      </c>
    </row>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60" ht="15"/>
    <row r="561" ht="15"/>
    <row r="563" ht="15"/>
    <row r="564" ht="15"/>
    <row r="565" ht="15"/>
    <row r="566" ht="15"/>
    <row r="568" ht="15"/>
    <row r="569" ht="15"/>
    <row r="576" ht="15"/>
    <row r="577" ht="15"/>
    <row r="578" ht="15"/>
    <row r="579" ht="15"/>
    <row r="580" ht="15"/>
    <row r="581" ht="15"/>
    <row r="584" ht="15"/>
    <row r="585" ht="15"/>
    <row r="586" ht="15"/>
    <row r="587" ht="15"/>
    <row r="588" ht="15"/>
    <row r="589" ht="15"/>
    <row r="590" ht="15"/>
    <row r="591" ht="15"/>
    <row r="592" ht="15"/>
    <row r="593" ht="15"/>
    <row r="594" ht="15"/>
    <row r="595"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1" ht="15"/>
    <row r="652" ht="15"/>
    <row r="689" ht="15"/>
    <row r="690" ht="15"/>
    <row r="691" ht="15"/>
    <row r="692" ht="15"/>
    <row r="693" ht="15"/>
    <row r="694" ht="15"/>
    <row r="695" ht="15"/>
    <row r="696" ht="15"/>
    <row r="697" ht="15"/>
    <row r="698"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781" ht="15"/>
    <row r="783" ht="15"/>
    <row r="784"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7" ht="15"/>
    <row r="818" ht="15"/>
    <row r="988" ht="15"/>
    <row r="989" ht="15"/>
    <row r="990" ht="15"/>
    <row r="991" ht="15"/>
    <row r="992" ht="15"/>
    <row r="993" ht="15"/>
    <row r="999" ht="15"/>
    <row r="1000" ht="15"/>
    <row r="1001" ht="15"/>
    <row r="1002" ht="15"/>
    <row r="1003" ht="15"/>
    <row r="1004" ht="15"/>
    <row r="1005"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6" ht="15"/>
    <row r="1057" ht="15"/>
    <row r="1063" ht="15"/>
    <row r="1064" ht="15"/>
    <row r="1066" ht="15"/>
    <row r="1067" ht="15"/>
    <row r="1068" ht="15"/>
    <row r="1069" ht="15"/>
    <row r="1070" ht="15"/>
    <row r="1071" ht="15"/>
    <row r="1072" ht="15"/>
    <row r="1074" ht="15"/>
    <row r="1075" ht="15"/>
    <row r="1076"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11" ht="15"/>
    <row r="1212" ht="15"/>
    <row r="1215" ht="15"/>
    <row r="1216" ht="15"/>
    <row r="1217" ht="15"/>
    <row r="1218" ht="15"/>
    <row r="1219" ht="15"/>
    <row r="1220" ht="15"/>
    <row r="1221" ht="15"/>
    <row r="1222" ht="15"/>
    <row r="1225" ht="15"/>
    <row r="1226" ht="15"/>
    <row r="1227" ht="15"/>
    <row r="1228" ht="15"/>
    <row r="1229" ht="15"/>
    <row r="1230" ht="15"/>
    <row r="1231" ht="15"/>
    <row r="1232" ht="15"/>
    <row r="1233" ht="15"/>
    <row r="1234" ht="15"/>
    <row r="1235" ht="15"/>
    <row r="1236" ht="15"/>
    <row r="1238" ht="15"/>
    <row r="1239" ht="15"/>
    <row r="1240" ht="15"/>
    <row r="1243" ht="15"/>
    <row r="1245" ht="15"/>
    <row r="1247" ht="15"/>
    <row r="1250" ht="15"/>
    <row r="1251" ht="15"/>
    <row r="1252" ht="15"/>
    <row r="1254" ht="15"/>
    <row r="1256" ht="15"/>
    <row r="1257" ht="15"/>
    <row r="1258" ht="15"/>
    <row r="1259" ht="15"/>
    <row r="1260" ht="15"/>
    <row r="1262" ht="15"/>
    <row r="1263" ht="15"/>
    <row r="1264" ht="15"/>
    <row r="1265" ht="15"/>
    <row r="1267" ht="15"/>
    <row r="1269" ht="15"/>
    <row r="1270" ht="15"/>
    <row r="1272" ht="15"/>
    <row r="1273" ht="15"/>
    <row r="1274" ht="15"/>
    <row r="1275" ht="15"/>
    <row r="1277" ht="15"/>
    <row r="1279" ht="15"/>
    <row r="1280" ht="15"/>
    <row r="1281" ht="15"/>
    <row r="1282" ht="15"/>
    <row r="1284" ht="15"/>
    <row r="1285" ht="15"/>
    <row r="1286" ht="15"/>
    <row r="1287" ht="15"/>
    <row r="1288" ht="15"/>
    <row r="1289" ht="15"/>
    <row r="1290" ht="15"/>
    <row r="1293" ht="15"/>
    <row r="1295"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5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workbookViewId="0">
      <selection activeCell="K6" sqref="K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32204</v>
      </c>
      <c r="E2" s="106" t="s">
        <v>38998</v>
      </c>
      <c r="F2" s="107">
        <v>45957.36451388889</v>
      </c>
      <c r="G2" s="77">
        <f ca="1">IFERROR(NOW()-F2,"-")</f>
        <v>6.9267129627405666E-2</v>
      </c>
      <c r="H2" s="107">
        <v>45957.36451388889</v>
      </c>
      <c r="I2" s="103" t="str">
        <f>IFERROR(VLOOKUP(D2,DB!A:F,6,0),"")</f>
        <v>SCECO</v>
      </c>
      <c r="J2" s="102" t="str">
        <f>IFERROR(VLOOKUP(D2,DB!A:G,7,0),"")</f>
        <v>Dead+No BB Design</v>
      </c>
      <c r="K2" s="108" t="s">
        <v>39099</v>
      </c>
      <c r="L2" s="109" t="str">
        <f>IFERROR(VLOOKUP(D2,DB!A:I,9,0),"")</f>
        <v>Latis</v>
      </c>
    </row>
    <row r="3" spans="1:16383" ht="31.5" customHeight="1">
      <c r="A3" s="104" t="s">
        <v>39100</v>
      </c>
      <c r="B3" s="103" t="str">
        <f>IFERROR(VLOOKUP(D3,DB!A:K,11,0),"")</f>
        <v>R6</v>
      </c>
      <c r="C3" s="105">
        <v>1</v>
      </c>
      <c r="D3" s="103" t="s">
        <v>35051</v>
      </c>
      <c r="E3" s="106" t="s">
        <v>38998</v>
      </c>
      <c r="F3" s="107">
        <v>45957.368194444447</v>
      </c>
      <c r="G3" s="77">
        <f ca="1">IFERROR(NOW()-F3,"-")</f>
        <v>6.5586574070039205E-2</v>
      </c>
      <c r="H3" s="107">
        <v>45957.368194444447</v>
      </c>
      <c r="I3" s="103" t="str">
        <f>IFERROR(VLOOKUP(D3,DB!A:F,6,0),"")</f>
        <v>SCECO</v>
      </c>
      <c r="J3" s="102" t="str">
        <f>IFERROR(VLOOKUP(D3,DB!A:G,7,0),"")</f>
        <v>Vandalized</v>
      </c>
      <c r="K3" s="108" t="s">
        <v>39101</v>
      </c>
      <c r="L3" s="109" t="str">
        <f>IFERROR(VLOOKUP(D3,DB!A:I,9,0),"")</f>
        <v>Latis</v>
      </c>
    </row>
    <row r="4" spans="1:16383" ht="31.5" customHeight="1">
      <c r="A4" s="104" t="s">
        <v>39102</v>
      </c>
      <c r="B4" s="103" t="str">
        <f>IFERROR(VLOOKUP(D4,DB!A:K,11,0),"")</f>
        <v>R6</v>
      </c>
      <c r="C4" s="105">
        <v>1</v>
      </c>
      <c r="D4" s="103" t="s">
        <v>35862</v>
      </c>
      <c r="E4" s="106" t="s">
        <v>38998</v>
      </c>
      <c r="F4" s="107">
        <v>45957.390486111108</v>
      </c>
      <c r="G4" s="77">
        <f ca="1">IFERROR(NOW()-F4,"-")</f>
        <v>4.3294907409290317E-2</v>
      </c>
      <c r="H4" s="107">
        <v>45957.390486111108</v>
      </c>
      <c r="I4" s="103" t="str">
        <f>IFERROR(VLOOKUP(D4,DB!A:F,6,0),"")</f>
        <v>SCECO</v>
      </c>
      <c r="J4" s="102" t="str">
        <f>IFERROR(VLOOKUP(D4,DB!A:G,7,0),"")</f>
        <v>Vandalized</v>
      </c>
      <c r="K4" s="108" t="s">
        <v>39103</v>
      </c>
      <c r="L4" s="109" t="str">
        <f>IFERROR(VLOOKUP(D4,DB!A:I,9,0),"")</f>
        <v>Latis</v>
      </c>
    </row>
    <row r="5" spans="1:16383" ht="31.5" customHeight="1">
      <c r="A5" s="104" t="s">
        <v>39104</v>
      </c>
      <c r="B5" s="103" t="str">
        <f>IFERROR(VLOOKUP(D5,DB!A:K,11,0),"")</f>
        <v>R6</v>
      </c>
      <c r="C5" s="105">
        <v>4</v>
      </c>
      <c r="D5" s="103" t="s">
        <v>34819</v>
      </c>
      <c r="E5" s="106" t="s">
        <v>38998</v>
      </c>
      <c r="F5" s="107"/>
      <c r="G5" s="77">
        <f ca="1">IFERROR(NOW()-F5,"-")</f>
        <v>45957.433781018517</v>
      </c>
      <c r="H5" s="107">
        <v>45957.398449074077</v>
      </c>
      <c r="I5" s="103" t="str">
        <f>IFERROR(VLOOKUP(D5,DB!A:F,6,0),"")</f>
        <v>Generator-DG</v>
      </c>
      <c r="J5" s="102" t="str">
        <f>IFERROR(VLOOKUP(D5,DB!A:G,7,0),"")</f>
        <v>Dead</v>
      </c>
      <c r="K5" s="108" t="s">
        <v>39105</v>
      </c>
      <c r="L5" s="109" t="str">
        <f>IFERROR(VLOOKUP(D5,DB!A:I,9,0),"")</f>
        <v>Latis</v>
      </c>
    </row>
    <row r="6" spans="1:16383" ht="31.5" customHeight="1">
      <c r="A6" s="104"/>
      <c r="B6" s="103" t="str">
        <f>IFERROR(VLOOKUP(D6,DB!A:K,11,0),"")</f>
        <v/>
      </c>
      <c r="C6" s="105"/>
      <c r="D6" s="103"/>
      <c r="E6" s="106"/>
      <c r="F6" s="107"/>
      <c r="G6" s="77">
        <f ca="1">IFERROR(NOW()-F6,"-")</f>
        <v>45957.433781018517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45957.433781018517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45957.433781018517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45957.433781018517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45957.433781018517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45957.433781018517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45957.433781018517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45957.433781018517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45957.433781018517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45957.433781018517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45957.433781018517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45957.433781018517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45957.433781018517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45957.433781018517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45957.433781018517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45957.433781018517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45957.433781018517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45957.433781018517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45957.433781018517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45957.433781018517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45957.433781018517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45957.433781018517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45957.433781018517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45957.433781018517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45957.433781018517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45957.433781018517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45957.433781018517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45957.433781018517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45957.433781018517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45957.433781018517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45957.433781018517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45957.433781018517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45957.433781018517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45957.433781018517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45957.433781018517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45957.433781018517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45957.433781018517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45957.433781018517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45957.433781018517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45957.433781018517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45957.433781018517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45957.433781018517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45957.433781018517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45957.433781018517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45957.433781018517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45957.433781018517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45957.433781018517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45957.433781018517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45957.433781018517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45957.433781018517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45957.433781018517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45957.433781018517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45957.433781018517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45957.433781018517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45957.433781018517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45957.433781018517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45957.433781018517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45957.433781018517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45957.433781018517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45957.433781018517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45957.433781018517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45957.433781018517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45957.433781018517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45957.433781018517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45957.433781018517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45957.433781018517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45957.433781018517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45957.433781018517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45957.433781018517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45957.433781018517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45957.433781018517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45957.433781018517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45957.433781018517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45957.433781018517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45957.433781018517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45957.433781018517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45957.433781018517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45957.433781018517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45957.433781018517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45957.433781018517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45957.433781018517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45957.433781018517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45957.433781018517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45957.433781018517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45957.433781018517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45957.433781018517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45957.433781018517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45957.433781018517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45957.433781018517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45957.433781018517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45957.433781018517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45957.433781018517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45957.433781018517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45957.433781018517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45957.433781018517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45957.433781018517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45957.433781018517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45957.433781018517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45957.433781018517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45957.433781018517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45957.433781018517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45957.433781018517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45957.433781018517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45957.433781018517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45957.433781018517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45957.433781018517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45957.433781018517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45957.433781018517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45957.433781018517</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2025-10-27T07:25:04Z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