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15" documentId="120_S{2AC9BD13-BADA-5192-A53E-5A8FF88502F6}" xr6:coauthVersionLast="47" xr6:coauthVersionMax="47" xr10:uidLastSave="{A0D5EF5A-0D19-464C-B4A0-EFAC2175BBA0}"/>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I3" i="4"/>
  <c r="J3" i="4"/>
  <c r="I4" i="4"/>
  <c r="J4" i="4"/>
  <c r="I5" i="4"/>
  <c r="J5" i="4"/>
  <c r="I6" i="4"/>
  <c r="J6" i="4"/>
  <c r="I7" i="4"/>
  <c r="J7" i="4"/>
  <c r="I8" i="4"/>
  <c r="J8" i="4"/>
  <c r="I9" i="4"/>
  <c r="J9" i="4"/>
  <c r="I10" i="4"/>
  <c r="J10" i="4"/>
  <c r="I11" i="4"/>
  <c r="J11" i="4"/>
  <c r="I12" i="4"/>
  <c r="J12" i="4"/>
  <c r="I13" i="4"/>
  <c r="J13"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<sst xmlns="http://schemas.openxmlformats.org/spreadsheetml/2006/main" count="180278" uniqueCount="39124">
  <si>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</si>
  <si>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</si>
  <si>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</si>
  <si>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</si>
  <si>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</si>
  <si>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</si>
  <si>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</si>
  <si>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</si>
  <si>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</si>
  <si>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</si>
  <si>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</si>
  <si>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</si>
  <si>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</si>
  <si>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</si>
  <si>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</si>
  <si>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</si>
  <si>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</si>
  <si>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</si>
  <si>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</si>
  <si>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</si>
  <si>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</si>
  <si>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</si>
  <si>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</si>
  <si>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</si>
  <si>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</si>
  <si>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</si>
  <si>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</si>
  <si>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</si>
  <si>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</si>
  <si>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</si>
  <si>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</si>
  <si>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</si>
  <si>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</si>
  <si>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</si>
  <si>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</si>
  <si>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</si>
  <si>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</si>
  <si>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</si>
  <si>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</si>
  <si>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</si>
  <si>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</si>
  <si>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</si>
  <si>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</si>
  <si>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</si>
  <si>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</si>
  <si>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</si>
  <si>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</si>
  <si>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</si>
  <si>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</si>
  <si>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</si>
  <si>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</si>
  <si>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</si>
  <si>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</si>
  <si>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</si>
  <si>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</si>
  <si>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</si>
  <si>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</si>
  <si>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</si>
  <si>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</si>
  <si>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</si>
  <si>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</si>
  <si>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</si>
  <si>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</si>
  <si>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</si>
  <si>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</si>
  <si>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</si>
  <si>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</si>
  <si>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</si>
  <si>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</si>
  <si>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</si>
  <si>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</si>
  <si>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</si>
  <si>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</si>
  <si>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</si>
  <si>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</si>
  <si>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</si>
  <si>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</si>
  <si>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</si>
  <si>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</si>
  <si>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</si>
  <si>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</si>
  <si>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</si>
  <si>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</si>
  <si>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</si>
  <si>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</si>
  <si>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</si>
  <si>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</si>
  <si>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</si>
  <si>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</si>
  <si>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</si>
  <si>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</si>
  <si>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</si>
  <si>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</si>
  <si>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</si>
  <si>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</si>
  <si>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</si>
  <si>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</si>
  <si>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</si>
  <si>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</si>
  <si>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</si>
  <si>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</si>
  <si>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</si>
  <si>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</si>
  <si>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</si>
  <si>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</si>
  <si>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</si>
  <si>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</si>
  <si>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</si>
  <si>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</si>
  <si>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</si>
  <si>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</si>
  <si>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</si>
  <si>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</si>
  <si>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</si>
  <si>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</si>
  <si>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</si>
  <si>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</si>
  <si>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</si>
  <si>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</si>
  <si>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</si>
  <si>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</si>
  <si>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</si>
  <si>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</si>
  <si>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</si>
  <si>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</si>
  <si>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</si>
  <si>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</si>
  <si>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</si>
  <si>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</si>
  <si>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</si>
  <si>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</si>
  <si>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</si>
  <si>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</si>
  <si>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</si>
  <si>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</si>
  <si>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</si>
  <si>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</si>
  <si>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</si>
  <si>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</si>
  <si>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</si>
  <si>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</si>
  <si>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</si>
  <si>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</si>
  <si>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</si>
  <si>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</si>
  <si>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</si>
  <si>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</si>
  <si>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</si>
  <si>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</si>
  <si>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</si>
  <si>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</si>
  <si>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</si>
  <si>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</si>
  <si>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</si>
  <si>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</si>
  <si>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</si>
  <si>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</si>
  <si>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</si>
  <si>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</si>
  <si>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</si>
  <si>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</si>
  <si>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</si>
  <si>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</si>
  <si>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</si>
  <si>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</si>
  <si>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</si>
  <si>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</si>
  <si>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</si>
  <si>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</si>
  <si>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</si>
  <si>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</si>
  <si>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</si>
  <si>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</si>
  <si>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</si>
  <si>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</si>
  <si>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</si>
  <si>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</si>
  <si>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</si>
  <si>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</si>
  <si>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</si>
  <si>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</si>
  <si>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</si>
  <si>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</si>
  <si>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</si>
  <si>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</si>
  <si>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</si>
  <si>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</si>
  <si>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</si>
  <si>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</si>
  <si>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</si>
  <si>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</si>
  <si>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</si>
  <si>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</si>
  <si>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</si>
  <si>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</si>
  <si>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</si>
  <si>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</si>
  <si>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</si>
  <si>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</si>
  <si>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</si>
  <si>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</si>
  <si>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</si>
  <si>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</si>
  <si>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</si>
  <si>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</si>
  <si>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</si>
  <si>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</si>
  <si>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</si>
  <si>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</si>
  <si>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</si>
  <si>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</si>
  <si>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</si>
  <si>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</si>
  <si>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</si>
  <si>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</si>
  <si>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</si>
  <si>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</si>
  <si>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</si>
  <si>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</si>
  <si>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</si>
  <si>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</si>
  <si>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</si>
  <si>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</si>
  <si>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</si>
  <si>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</si>
  <si>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</si>
  <si>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</si>
  <si>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</si>
  <si>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</si>
  <si>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</si>
  <si>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</si>
  <si>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</si>
  <si>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</si>
  <si>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</si>
  <si>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</si>
  <si>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</si>
  <si>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</si>
  <si>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</si>
  <si>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</si>
  <si>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</si>
  <si>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</si>
  <si>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</si>
  <si>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</si>
  <si>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</si>
  <si>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</si>
  <si>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</si>
  <si>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</si>
  <si>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</si>
  <si>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</si>
  <si>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</si>
  <si>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</si>
  <si>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</si>
  <si>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</si>
  <si>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</si>
  <si>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</si>
  <si>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</si>
  <si>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</si>
  <si>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</si>
  <si>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</si>
  <si>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</si>
  <si>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</si>
  <si>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</si>
  <si>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</si>
  <si>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</si>
  <si>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</si>
  <si>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</si>
  <si>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</si>
  <si>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</si>
  <si>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</si>
  <si>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</si>
  <si>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</si>
  <si>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</si>
  <si>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</si>
  <si>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</si>
  <si>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</si>
  <si>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</si>
  <si>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</si>
  <si>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</si>
  <si>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</si>
  <si>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</si>
  <si>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</si>
  <si>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</si>
  <si>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</si>
  <si>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</si>
  <si>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</si>
  <si>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</si>
  <si>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</si>
  <si>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</si>
  <si>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</si>
  <si>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</si>
  <si>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</si>
  <si>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</si>
  <si>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</si>
  <si>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</si>
  <si>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</si>
  <si>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</si>
  <si>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</si>
  <si>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</si>
  <si>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</si>
  <si>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</si>
  <si>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</si>
  <si>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</si>
  <si>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</si>
  <si>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</si>
  <si>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</si>
  <si>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</si>
  <si>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</si>
  <si>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</si>
  <si>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</si>
  <si>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</si>
  <si>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</si>
  <si>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</si>
  <si>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</si>
  <si>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</si>
  <si>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</si>
  <si>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</si>
  <si>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</si>
  <si>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</si>
  <si>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</si>
  <si>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</si>
  <si>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</si>
  <si>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</si>
  <si>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</si>
  <si>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</si>
  <si>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</si>
  <si>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</si>
  <si>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</si>
  <si>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</si>
  <si>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</si>
  <si>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</si>
  <si>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</si>
  <si>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</si>
  <si>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</si>
  <si>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</si>
  <si>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</si>
  <si>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</si>
  <si>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</si>
  <si>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</si>
  <si>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</si>
  <si>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</si>
  <si>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</si>
  <si>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</si>
  <si>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</si>
  <si>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</si>
  <si>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</si>
  <si>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</si>
  <si>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</si>
  <si>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</si>
  <si>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</si>
  <si>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</si>
  <si>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</si>
  <si>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</si>
  <si>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</si>
  <si>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</si>
  <si>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</si>
  <si>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</si>
  <si>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</si>
  <si>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</si>
  <si>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</si>
  <si>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</si>
  <si>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</si>
  <si>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</si>
  <si>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</si>
  <si>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</si>
  <si>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</si>
  <si>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</si>
  <si>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</si>
  <si>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</si>
  <si>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</si>
  <si>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</si>
  <si>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</si>
  <si>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</si>
  <si>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</si>
  <si>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</si>
  <si>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</si>
  <si>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</si>
  <si>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</si>
  <si>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</si>
  <si>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</si>
  <si>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</si>
  <si>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</si>
  <si>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</si>
  <si>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</si>
  <si>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</si>
  <si>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</si>
  <si>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</si>
  <si>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</si>
  <si>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</si>
  <si>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</si>
  <si>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</si>
  <si>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</si>
  <si>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</si>
  <si>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</si>
  <si>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</si>
  <si>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</si>
  <si>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</si>
  <si>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</si>
  <si>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</si>
  <si>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</si>
  <si>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</si>
  <si>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</si>
  <si>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</si>
  <si>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</si>
  <si>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</si>
  <si>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</si>
  <si>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</si>
  <si>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</si>
  <si>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</si>
  <si>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</si>
  <si>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</si>
  <si>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</si>
  <si>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</si>
  <si>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</si>
  <si>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</si>
  <si>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</si>
  <si>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</si>
  <si>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</si>
  <si>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</si>
  <si>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</si>
  <si>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</si>
  <si>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</si>
  <si>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</si>
  <si>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</si>
  <si>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</si>
  <si>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</si>
  <si>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</si>
  <si>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</si>
  <si>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</si>
  <si>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</si>
  <si>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</si>
  <si>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</si>
  <si>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</si>
  <si>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</si>
  <si>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</si>
  <si>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</si>
  <si>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</si>
  <si>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</si>
  <si>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</si>
  <si>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</si>
  <si>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</si>
  <si>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</si>
  <si>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</si>
  <si>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</si>
  <si>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</si>
  <si>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</si>
  <si>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</si>
  <si>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</si>
  <si>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</si>
  <si>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</si>
  <si>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</si>
  <si>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</si>
  <si>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</si>
  <si>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</si>
  <si>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</si>
  <si>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</si>
  <si>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</si>
  <si>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</si>
  <si>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</si>
  <si>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</si>
  <si>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</si>
  <si>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</si>
  <si>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</si>
  <si>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</si>
  <si>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</si>
  <si>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</si>
  <si>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</si>
  <si>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</si>
  <si>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</si>
  <si>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</si>
  <si>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</si>
  <si>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</si>
  <si>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</si>
  <si>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</si>
  <si>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</si>
  <si>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</si>
  <si>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</si>
  <si>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</si>
  <si>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</si>
  <si>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</si>
  <si>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</si>
  <si>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</si>
  <si>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</si>
  <si>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</si>
  <si>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</si>
  <si>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</si>
  <si>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</si>
  <si>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</si>
  <si>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</si>
  <si>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</si>
  <si>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</si>
  <si>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</si>
  <si>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</si>
  <si>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</si>
  <si>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</si>
  <si>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</si>
  <si>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</si>
  <si>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</si>
  <si>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</si>
  <si>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</si>
  <si>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</si>
  <si>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</si>
  <si>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</si>
  <si>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</si>
  <si>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</si>
  <si>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</si>
  <si>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</si>
  <si>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</si>
  <si>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</si>
  <si>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</si>
  <si>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</si>
  <si>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</si>
  <si>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</si>
  <si>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</si>
  <si>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</si>
  <si>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</si>
  <si>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</si>
  <si>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</si>
  <si>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</si>
  <si>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</si>
  <si>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</si>
  <si>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</si>
  <si>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</si>
  <si>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</si>
  <si>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</si>
  <si>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</si>
  <si>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</si>
  <si>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</si>
  <si>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</si>
  <si>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</si>
  <si>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</si>
  <si>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</si>
  <si>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</si>
  <si>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</si>
  <si>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</si>
  <si>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</si>
  <si>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</si>
  <si>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</si>
  <si>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</si>
  <si>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</si>
  <si>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</si>
  <si>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</si>
  <si>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</si>
  <si>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</si>
  <si>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</si>
  <si>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</si>
  <si>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</si>
  <si>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</si>
  <si>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</si>
  <si>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</si>
  <si>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</si>
  <si>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</si>
  <si>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</si>
  <si>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</si>
  <si>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</si>
  <si>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</si>
  <si>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</si>
  <si>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</si>
  <si>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</si>
  <si>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</si>
  <si>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</si>
  <si>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</si>
  <si>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</si>
  <si>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</si>
  <si>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</si>
  <si>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</si>
  <si>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</si>
  <si>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</si>
  <si>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</si>
  <si>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</si>
  <si>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</si>
  <si>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</si>
  <si>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</si>
  <si>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</si>
  <si>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</si>
  <si>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</si>
  <si>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</si>
  <si>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</si>
  <si>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</si>
  <si>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</si>
  <si>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</si>
  <si>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</si>
  <si>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</si>
  <si>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</si>
  <si>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</si>
  <si>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</si>
  <si>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</si>
  <si>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</si>
  <si>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</si>
  <si>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</si>
  <si>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</si>
  <si>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</si>
  <si>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</si>
  <si>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</si>
  <si>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</si>
  <si>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</si>
  <si>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</si>
  <si>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</si>
  <si>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</si>
  <si>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</si>
  <si>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</si>
  <si>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</si>
  <si>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</si>
  <si>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</si>
  <si>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</si>
  <si>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</si>
  <si>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</si>
  <si>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</si>
  <si>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</si>
  <si>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</si>
  <si>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</si>
  <si>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</si>
  <si>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</si>
  <si>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</si>
  <si>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</si>
  <si>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</si>
  <si>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</si>
  <si>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</si>
  <si>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</si>
  <si>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</si>
  <si>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</si>
  <si>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</si>
  <si>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</si>
  <si>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</si>
  <si>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</si>
  <si>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</si>
  <si>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</si>
  <si>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</si>
  <si>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</si>
  <si>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</si>
  <si>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</si>
  <si>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</si>
  <si>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</si>
  <si>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</si>
  <si>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</si>
  <si>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</si>
  <si>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</si>
  <si>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</si>
  <si>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</si>
  <si>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</si>
  <si>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</si>
  <si>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</si>
  <si>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</si>
  <si>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</si>
  <si>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</si>
  <si>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</si>
  <si>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</si>
  <si>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</si>
  <si>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</si>
  <si>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</si>
  <si>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</si>
  <si>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</si>
  <si>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</si>
  <si>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</si>
  <si>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</si>
  <si>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</si>
  <si>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</si>
  <si>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</si>
  <si>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</si>
  <si>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</si>
  <si>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</si>
  <si>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</si>
  <si>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</si>
  <si>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</si>
  <si>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</si>
  <si>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</si>
  <si>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</si>
  <si>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</si>
  <si>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</si>
  <si>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</si>
  <si>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</si>
  <si>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</si>
  <si>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</si>
  <si>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</si>
  <si>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</si>
  <si>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</si>
  <si>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</si>
  <si>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</si>
  <si>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</si>
  <si>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</si>
  <si>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</si>
  <si>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</si>
  <si>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</si>
  <si>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</si>
  <si>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</si>
  <si>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</si>
  <si>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</si>
  <si>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</si>
  <si>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</si>
  <si>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</si>
  <si>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</si>
  <si>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</si>
  <si>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</si>
  <si>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</si>
  <si>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</si>
  <si>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</si>
  <si>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</si>
  <si>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</si>
  <si>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</si>
  <si>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</si>
  <si>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</si>
  <si>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</si>
  <si>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</si>
  <si>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</si>
  <si>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</si>
  <si>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</si>
  <si>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</si>
  <si>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</si>
  <si>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</si>
  <si>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</si>
  <si>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</si>
  <si>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</si>
  <si>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</si>
  <si>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</si>
  <si>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</si>
  <si>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</si>
  <si>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</si>
  <si>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</si>
  <si>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</si>
  <si>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</si>
  <si>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</si>
  <si>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</si>
  <si>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</si>
  <si>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</si>
  <si>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</si>
  <si>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</si>
  <si>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</si>
  <si>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</si>
  <si>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</si>
  <si>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</si>
  <si>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</si>
  <si>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</si>
  <si>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</si>
  <si>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</si>
  <si>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</si>
  <si>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</si>
  <si>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</si>
  <si>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</si>
  <si>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</si>
  <si>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</si>
  <si>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</si>
  <si>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</si>
  <si>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</si>
  <si>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</si>
  <si>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</si>
  <si>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</si>
  <si>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</si>
  <si>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</si>
  <si>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</si>
  <si>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</si>
  <si>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</si>
  <si>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</si>
  <si>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</si>
  <si>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</si>
  <si>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</si>
  <si>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</si>
  <si>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</si>
  <si>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</si>
  <si>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</si>
  <si>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</si>
  <si>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</si>
  <si>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</si>
  <si>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</si>
  <si>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</si>
  <si>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</si>
  <si>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</si>
  <si>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</si>
  <si>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</si>
  <si>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</si>
  <si>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</si>
  <si>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</si>
  <si>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</si>
  <si>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</si>
  <si>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</si>
  <si>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</si>
  <si>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</si>
  <si>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</si>
  <si>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</si>
  <si>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</si>
  <si>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</si>
  <si>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</si>
  <si>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</si>
  <si>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</si>
  <si>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</si>
  <si>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</si>
  <si>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</si>
  <si>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</si>
  <si>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</si>
  <si>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</si>
  <si>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</si>
  <si>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</si>
  <si>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</si>
  <si>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</si>
  <si>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</si>
  <si>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</si>
  <si>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</si>
  <si>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</si>
  <si>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</si>
  <si>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</si>
  <si>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</si>
  <si>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</si>
  <si>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</si>
  <si>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</si>
  <si>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</si>
  <si>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</si>
  <si>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</si>
  <si>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</si>
  <si>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</si>
  <si>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</si>
  <si>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</si>
  <si>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</si>
  <si>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</si>
  <si>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</si>
  <si>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</si>
  <si>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</si>
  <si>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</si>
  <si>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</si>
  <si>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</si>
  <si>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</si>
  <si>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</si>
  <si>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</si>
  <si>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</si>
  <si>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</si>
  <si>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</si>
  <si>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</si>
  <si>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</si>
  <si>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</si>
  <si>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</si>
  <si>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</si>
  <si>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</si>
  <si>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</si>
  <si>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</si>
  <si>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</si>
  <si>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</si>
  <si>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</si>
  <si>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</si>
  <si>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</si>
  <si>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</si>
  <si>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</si>
  <si>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</si>
  <si>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</si>
  <si>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</si>
  <si>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</si>
  <si>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</si>
  <si>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</si>
  <si>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</si>
  <si>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</si>
  <si>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</si>
  <si>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</si>
  <si>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</si>
  <si>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</si>
  <si>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</si>
  <si>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</si>
  <si>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</si>
  <si>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</si>
  <si>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</si>
  <si>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</si>
  <si>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</si>
  <si>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</si>
  <si>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</si>
  <si>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</si>
  <si>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</si>
  <si>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</si>
  <si>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</si>
  <si>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</si>
  <si>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</si>
  <si>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</si>
  <si>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</si>
  <si>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</si>
  <si>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</si>
  <si>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</si>
  <si>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</si>
  <si>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</si>
  <si>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</si>
  <si>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</si>
  <si>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</si>
  <si>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</si>
  <si>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</si>
  <si>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</si>
  <si>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</si>
  <si>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</si>
  <si>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</si>
  <si>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</si>
  <si>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</si>
  <si>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</si>
  <si>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</si>
  <si>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</si>
  <si>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</si>
  <si>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</si>
  <si>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</si>
  <si>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</si>
  <si>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</si>
  <si>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</si>
  <si>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</si>
  <si>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</si>
  <si>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</si>
  <si>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</si>
  <si>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</si>
  <si>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</si>
  <si>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</si>
  <si>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</si>
  <si>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</si>
  <si>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</si>
  <si>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</si>
  <si>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</si>
  <si>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</si>
  <si>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</si>
  <si>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</si>
  <si>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</si>
  <si>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</si>
  <si>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</si>
  <si>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</si>
  <si>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</si>
  <si>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</si>
  <si>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</si>
  <si>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</si>
  <si>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</si>
  <si>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</si>
  <si>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</si>
  <si>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</si>
  <si>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</si>
  <si>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</si>
  <si>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</si>
  <si>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</si>
  <si>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</si>
  <si>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</si>
  <si>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</si>
  <si>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</si>
  <si>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</si>
  <si>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</si>
  <si>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</si>
  <si>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</si>
  <si>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</si>
  <si>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</si>
  <si>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</si>
  <si>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</si>
  <si>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</si>
  <si>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</si>
  <si>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</si>
  <si>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</si>
  <si>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</si>
  <si>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</si>
  <si>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</si>
  <si>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</si>
  <si>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</si>
  <si>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</si>
  <si>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</si>
  <si>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</si>
  <si>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</si>
  <si>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</si>
  <si>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</si>
  <si>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</si>
  <si>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</si>
  <si>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</si>
  <si>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</si>
  <si>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</si>
  <si>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</si>
  <si>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</si>
  <si>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</si>
  <si>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</si>
  <si>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</si>
  <si>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</si>
  <si>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</si>
  <si>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</si>
  <si>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</si>
  <si>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</si>
  <si>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</si>
  <si>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</si>
  <si>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</si>
  <si>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</si>
  <si>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</si>
  <si>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</si>
  <si>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</si>
  <si>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</si>
  <si>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</si>
  <si>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</si>
  <si>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</si>
  <si>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</si>
  <si>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</si>
  <si>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</si>
  <si>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</si>
  <si>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</si>
  <si>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</si>
  <si>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</si>
  <si>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</si>
  <si>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</si>
  <si>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</si>
  <si>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</si>
  <si>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</si>
  <si>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</si>
  <si>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</si>
  <si>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</si>
  <si>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</si>
  <si>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</si>
  <si>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</si>
  <si>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</si>
  <si>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</si>
  <si>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</si>
  <si>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</si>
  <si>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</si>
  <si>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</si>
  <si>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</si>
  <si>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</si>
  <si>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</si>
  <si>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</si>
  <si>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</si>
  <si>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</si>
  <si>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</si>
  <si>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</si>
  <si>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</si>
  <si>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</si>
  <si>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</si>
  <si>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</si>
  <si>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</si>
  <si>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</si>
  <si>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</si>
  <si>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</si>
  <si>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</si>
  <si>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</si>
  <si>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</si>
  <si>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</si>
  <si>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</si>
  <si>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</si>
  <si>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</si>
  <si>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</si>
  <si>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</si>
  <si>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</si>
  <si>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</si>
  <si>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</si>
  <si>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</si>
  <si>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</si>
  <si>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</si>
  <si>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</si>
  <si>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</si>
  <si>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</si>
  <si>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</si>
  <si>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</si>
  <si>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</si>
  <si>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</si>
  <si>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</si>
  <si>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</si>
  <si>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</si>
  <si>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</si>
  <si>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</si>
  <si>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</si>
  <si>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</si>
  <si>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</si>
  <si>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</si>
  <si>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</si>
  <si>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</si>
  <si>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</si>
  <si>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</si>
  <si>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</si>
  <si>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</si>
  <si>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</si>
  <si>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</si>
  <si>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</si>
  <si>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</si>
  <si>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</si>
  <si>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</si>
  <si>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</si>
  <si>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</si>
  <si>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</si>
  <si>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</si>
  <si>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</si>
  <si>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</si>
  <si>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</si>
  <si>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</si>
  <si>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</si>
  <si>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</si>
  <si>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</si>
  <si>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</si>
  <si>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</si>
  <si>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</si>
  <si>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</si>
  <si>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</si>
  <si>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</si>
  <si>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</si>
  <si>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</si>
  <si>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</si>
  <si>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</si>
  <si>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</si>
  <si>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</si>
  <si>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</si>
  <si>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</si>
  <si>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</si>
  <si>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</si>
  <si>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</si>
  <si>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</si>
  <si>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</si>
  <si>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</si>
  <si>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</si>
  <si>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</si>
  <si>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</si>
  <si>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</si>
  <si>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</si>
  <si>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</si>
  <si>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</si>
  <si>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</si>
  <si>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</si>
  <si>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</si>
  <si>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</si>
  <si>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</si>
  <si>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</si>
  <si>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</si>
  <si>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</si>
  <si>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</si>
  <si>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</si>
  <si>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</si>
  <si>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</si>
  <si>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</si>
  <si>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</si>
  <si>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</si>
  <si>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</si>
  <si>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</si>
  <si>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</si>
  <si>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</si>
  <si>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</si>
  <si>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</si>
  <si>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</si>
  <si>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</si>
  <si>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</si>
  <si>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</si>
  <si>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</si>
  <si>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</si>
  <si>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</si>
  <si>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</si>
  <si>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</si>
  <si>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</si>
  <si>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</si>
  <si>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</si>
  <si>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</si>
  <si>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</si>
  <si>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</si>
  <si>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</si>
  <si>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</si>
  <si>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</si>
  <si>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</si>
  <si>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</si>
  <si>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</si>
  <si>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</si>
  <si>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</si>
  <si>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</si>
  <si>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</si>
  <si>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</si>
  <si>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</si>
  <si>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</si>
  <si>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</si>
  <si>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</si>
  <si>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</si>
  <si>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</si>
  <si>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</si>
  <si>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</si>
  <si>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</si>
  <si>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</si>
  <si>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</si>
  <si>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</si>
  <si>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</si>
  <si>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</si>
  <si>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</si>
  <si>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</si>
  <si>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</si>
  <si>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</si>
  <si>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</si>
  <si>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</si>
  <si>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</si>
  <si>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</si>
  <si>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</si>
  <si>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</si>
  <si>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</si>
  <si>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</si>
  <si>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</si>
  <si>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</si>
  <si>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</si>
  <si>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</si>
  <si>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</si>
  <si>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</si>
  <si>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</si>
  <si>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</si>
  <si>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</si>
  <si>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</si>
  <si>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</si>
  <si>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</si>
  <si>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</si>
  <si>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</si>
  <si>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</si>
  <si>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</si>
  <si>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</si>
  <si>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</si>
  <si>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</si>
  <si>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</si>
  <si>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</si>
  <si>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</si>
  <si>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</si>
  <si>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</si>
  <si>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</si>
  <si>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</si>
  <si>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</si>
  <si>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</si>
  <si>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</si>
  <si>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</si>
  <si>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</si>
  <si>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</si>
  <si>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</si>
  <si>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</si>
  <si>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</si>
  <si>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</si>
  <si>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</si>
  <si>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</si>
  <si>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</si>
  <si>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</si>
  <si>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</si>
  <si>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</si>
  <si>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</si>
  <si>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</si>
  <si>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</si>
  <si>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</si>
  <si>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</si>
  <si>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</si>
  <si>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</si>
  <si>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</si>
  <si>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</si>
  <si>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</si>
  <si>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</si>
  <si>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</si>
  <si>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</si>
  <si>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</si>
  <si>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</si>
  <si>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</si>
  <si>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</si>
  <si>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</si>
  <si>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</si>
  <si>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</si>
  <si>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</si>
  <si>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</si>
  <si>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</si>
  <si>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</si>
  <si>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</si>
  <si>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</si>
  <si>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</si>
  <si>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</si>
  <si>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</si>
  <si>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</si>
  <si>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</si>
  <si>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</si>
  <si>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</si>
  <si>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</si>
  <si>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</si>
  <si>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</si>
  <si>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</si>
  <si>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</si>
  <si>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</si>
  <si>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</si>
  <si>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</si>
  <si>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</si>
  <si>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</si>
  <si>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</si>
  <si>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</si>
  <si>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</si>
  <si>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</si>
  <si>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</si>
  <si>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</si>
  <si>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</si>
  <si>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</si>
  <si>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</si>
  <si>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</si>
  <si>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</si>
  <si>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</si>
  <si>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</si>
  <si>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</si>
  <si>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</si>
  <si>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</si>
  <si>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</si>
  <si>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</si>
  <si>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</si>
  <si>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</si>
  <si>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</si>
  <si>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</si>
  <si>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</si>
  <si>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</si>
  <si>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</si>
  <si>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</si>
  <si>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</si>
  <si>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</si>
  <si>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</si>
  <si>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</si>
  <si>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</si>
  <si>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</si>
  <si>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</si>
  <si>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</si>
  <si>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</si>
  <si>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</si>
  <si>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</si>
  <si>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</si>
  <si>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</si>
  <si>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</si>
  <si>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</si>
  <si>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</si>
  <si>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</si>
  <si>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</si>
  <si>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</si>
  <si>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</si>
  <si>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</si>
  <si>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</si>
  <si>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</si>
  <si>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</si>
  <si>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</si>
  <si>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</si>
  <si>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</si>
  <si>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</si>
  <si>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</si>
  <si>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</si>
  <si>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</si>
  <si>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</si>
  <si>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</si>
  <si>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</si>
  <si>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</si>
  <si>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</si>
  <si>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</si>
  <si>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</si>
  <si>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</si>
  <si>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</si>
  <si>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</si>
  <si>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</si>
  <si>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</si>
  <si>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</si>
  <si>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</si>
  <si>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</si>
  <si>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</si>
  <si>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</si>
  <si>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</si>
  <si>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</si>
  <si>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</si>
  <si>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</si>
  <si>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</si>
  <si>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</si>
  <si>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</si>
  <si>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</si>
  <si>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</si>
  <si>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</si>
  <si>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</si>
  <si>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</si>
  <si>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</si>
  <si>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</si>
  <si>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</si>
  <si>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</si>
  <si>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</si>
  <si>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</si>
  <si>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</si>
  <si>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</si>
  <si>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</si>
  <si>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</si>
  <si>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</si>
  <si>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</si>
  <si>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</si>
  <si>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</si>
  <si>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</si>
  <si>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</si>
  <si>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</si>
  <si>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</si>
  <si>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</si>
  <si>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</si>
  <si>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</si>
  <si>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</si>
  <si>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</si>
  <si>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</si>
  <si>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</si>
  <si>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</si>
  <si>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</si>
  <si>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</si>
  <si>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</si>
  <si>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</si>
  <si>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</si>
  <si>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</si>
  <si>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</si>
  <si>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</si>
  <si>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</si>
  <si>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</si>
  <si>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</si>
  <si>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</si>
  <si>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</si>
  <si>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</si>
  <si>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</si>
  <si>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</si>
  <si>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</si>
  <si>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</si>
  <si>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</si>
  <si>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</si>
  <si>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</si>
  <si>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</si>
  <si>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</si>
  <si>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</si>
  <si>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</si>
  <si>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</si>
  <si>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</si>
  <si>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</si>
  <si>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</si>
  <si>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</si>
  <si>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</si>
  <si>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</si>
  <si>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</si>
  <si>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</si>
  <si>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</si>
  <si>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</si>
  <si>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</si>
  <si>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</si>
  <si>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</si>
  <si>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</si>
  <si>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</si>
  <si>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</si>
  <si>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</si>
  <si>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</si>
  <si>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</si>
  <si>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</si>
  <si>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</si>
  <si>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</si>
  <si>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</si>
  <si>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</si>
  <si>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</si>
  <si>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</si>
  <si>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</si>
  <si>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</si>
  <si>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</si>
  <si>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</si>
  <si>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</si>
  <si>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</si>
  <si>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</si>
  <si>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</si>
  <si>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</si>
  <si>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</si>
  <si>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</si>
  <si>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</si>
  <si>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</si>
  <si>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</si>
  <si>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</si>
  <si>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</si>
  <si>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</si>
  <si>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</si>
  <si>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</si>
  <si>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</si>
  <si>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</si>
  <si>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</si>
  <si>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</si>
  <si>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</si>
  <si>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</si>
  <si>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</si>
  <si>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</si>
  <si>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</si>
  <si>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</si>
  <si>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</si>
  <si>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</si>
  <si>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</si>
  <si>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</si>
  <si>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</si>
  <si>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</si>
  <si>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</si>
  <si>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</si>
  <si>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</si>
  <si>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</si>
  <si>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</si>
  <si>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</si>
  <si>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</si>
  <si>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</si>
  <si>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</si>
  <si>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</si>
  <si>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</si>
  <si>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</si>
  <si>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</si>
  <si>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</si>
  <si>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</si>
  <si>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</si>
  <si>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</si>
  <si>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</si>
  <si>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</si>
  <si>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</si>
  <si>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</si>
  <si>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</si>
  <si>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</si>
  <si>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</si>
  <si>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</si>
  <si>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</si>
  <si>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</si>
  <si>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</si>
  <si>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</si>
  <si>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</si>
  <si>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</si>
  <si>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</si>
  <si>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</si>
  <si>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</si>
  <si>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</si>
  <si>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</si>
  <si>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</si>
  <si>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</si>
  <si>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</si>
  <si>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</si>
  <si>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</si>
  <si>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</si>
  <si>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</si>
  <si>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</si>
  <si>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</si>
  <si>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</si>
  <si>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</si>
  <si>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</si>
  <si>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</si>
  <si>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</si>
  <si>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</si>
  <si>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</si>
  <si>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</si>
  <si>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</si>
  <si>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</si>
  <si>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</si>
  <si>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</si>
  <si>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</si>
  <si>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</si>
  <si>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</si>
  <si>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</si>
  <si>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</si>
  <si>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</si>
  <si>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</si>
  <si>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</si>
  <si>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</si>
  <si>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</si>
  <si>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</si>
  <si>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</si>
  <si>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</si>
  <si>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</si>
  <si>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</si>
  <si>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</si>
  <si>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</si>
  <si>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</si>
  <si>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</si>
  <si>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</si>
  <si>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</si>
  <si>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</si>
  <si>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</si>
  <si>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</si>
  <si>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</si>
  <si>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</si>
  <si>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</si>
  <si>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</si>
  <si>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</si>
  <si>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</si>
  <si>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</si>
  <si>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</si>
  <si>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</si>
  <si>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</si>
  <si>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</si>
  <si>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</si>
  <si>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</si>
  <si>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</si>
  <si>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</si>
  <si>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</si>
  <si>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</si>
  <si>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</si>
  <si>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</si>
  <si>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</si>
  <si>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</si>
  <si>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</si>
  <si>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</si>
  <si>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</si>
  <si>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</si>
  <si>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</si>
  <si>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</si>
  <si>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</si>
  <si>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</si>
  <si>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</si>
  <si>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</si>
  <si>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</si>
  <si>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</si>
  <si>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</si>
  <si>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</si>
  <si>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</si>
  <si>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</si>
  <si>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</si>
  <si>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</si>
  <si>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</si>
  <si>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</si>
  <si>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</si>
  <si>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</si>
  <si>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</si>
  <si>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</si>
  <si>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</si>
  <si>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</si>
  <si>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</si>
  <si>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</si>
  <si>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</si>
  <si>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</si>
  <si>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</si>
  <si>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</si>
  <si>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</si>
  <si>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</si>
  <si>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</si>
  <si>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</si>
  <si>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</si>
  <si>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</si>
  <si>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</si>
  <si>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</si>
  <si>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</si>
  <si>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</si>
  <si>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</si>
  <si>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</si>
  <si>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</si>
  <si>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</si>
  <si>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</si>
  <si>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</si>
  <si>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</si>
  <si>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</si>
  <si>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</si>
  <si>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</si>
  <si>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</si>
  <si>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</si>
  <si>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</si>
  <si>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</si>
  <si>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</si>
  <si>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</si>
  <si>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</si>
  <si>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</si>
  <si>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</si>
  <si>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</si>
  <si>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</si>
  <si>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</si>
  <si>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</si>
  <si>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</si>
  <si>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</si>
  <si>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</si>
  <si>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</si>
  <si>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</si>
  <si>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</si>
  <si>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</si>
  <si>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</si>
  <si>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</si>
  <si>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</si>
  <si>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</si>
  <si>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</si>
  <si>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</si>
  <si>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</si>
  <si>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</si>
  <si>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</si>
  <si>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</si>
  <si>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</si>
  <si>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</si>
  <si>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</si>
  <si>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</si>
  <si>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</si>
  <si>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</si>
  <si>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</si>
  <si>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</si>
  <si>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</si>
  <si>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</si>
  <si>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</si>
  <si>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</si>
  <si>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</si>
  <si>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</si>
  <si>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</si>
  <si>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</si>
  <si>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</si>
  <si>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</si>
  <si>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</si>
  <si>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</si>
  <si>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</si>
  <si>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</si>
  <si>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</si>
  <si>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</si>
  <si>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</si>
  <si>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</si>
  <si>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</si>
  <si>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</si>
  <si>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</si>
  <si>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</si>
  <si>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</si>
  <si>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</si>
  <si>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</si>
  <si>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</si>
  <si>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</si>
  <si>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</si>
  <si>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</si>
  <si>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</si>
  <si>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</si>
  <si>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</si>
  <si>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</si>
  <si>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</si>
  <si>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</si>
  <si>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</si>
  <si>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</si>
  <si>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</si>
  <si>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</si>
  <si>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</si>
  <si>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</si>
  <si>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</si>
  <si>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</si>
  <si>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</si>
  <si>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</si>
  <si>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</si>
  <si>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</si>
  <si>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</si>
  <si>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</si>
  <si>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</si>
  <si>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</si>
  <si>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</si>
  <si>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</si>
  <si>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</si>
  <si>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</si>
  <si>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</si>
  <si>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</si>
  <si>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</si>
  <si>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</si>
  <si>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</si>
  <si>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</si>
  <si>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</si>
  <si>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</si>
  <si>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</si>
  <si>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</si>
  <si>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</si>
  <si>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</si>
  <si>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</si>
  <si>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</si>
  <si>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</si>
  <si>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</si>
  <si>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</si>
  <si>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</si>
  <si>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</si>
  <si>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</si>
  <si>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</si>
  <si>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</si>
  <si>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</si>
  <si>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</si>
  <si>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</si>
  <si>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</si>
  <si>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</si>
  <si>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</si>
  <si>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</si>
  <si>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</si>
  <si>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</si>
  <si>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</si>
  <si>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</si>
  <si>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</si>
  <si>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</si>
  <si>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</si>
  <si>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</si>
  <si>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</si>
  <si>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</si>
  <si>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</si>
  <si>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</si>
  <si>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</si>
  <si>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</si>
  <si>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</si>
  <si>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</si>
  <si>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</si>
  <si>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</si>
  <si>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</si>
  <si>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</si>
  <si>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</si>
  <si>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</si>
  <si>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</si>
  <si>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</si>
  <si>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</si>
  <si>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</si>
  <si>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</si>
  <si>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</si>
  <si>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</si>
  <si>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</si>
  <si>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</si>
  <si>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</si>
  <si>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</si>
  <si>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</si>
  <si>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</si>
  <si>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</si>
  <si>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</si>
  <si>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</si>
  <si>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</si>
  <si>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</si>
  <si>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</si>
  <si>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</si>
  <si>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</si>
  <si>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</si>
  <si>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</si>
  <si>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</si>
  <si>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</si>
  <si>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</si>
  <si>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</si>
  <si>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</si>
  <si>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</si>
  <si>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</si>
  <si>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</si>
  <si>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</si>
  <si>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</si>
  <si>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</si>
  <si>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</si>
  <si>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</si>
  <si>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</si>
  <si>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</si>
  <si>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</si>
  <si>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</si>
  <si>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</si>
  <si>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</si>
  <si>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</si>
  <si>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</si>
  <si>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</si>
  <si>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</si>
  <si>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</si>
  <si>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</si>
  <si>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</si>
  <si>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</si>
  <si>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</si>
  <si>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</si>
  <si>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</si>
  <si>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</si>
  <si>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</si>
  <si>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</si>
  <si>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</si>
  <si>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</si>
  <si>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</si>
  <si>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</si>
  <si>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</si>
  <si>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</si>
  <si>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</si>
  <si>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</si>
  <si>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</si>
  <si>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</si>
  <si>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</si>
  <si>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</si>
  <si>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</si>
  <si>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</si>
  <si>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</si>
  <si>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</si>
  <si>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</si>
  <si>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</si>
  <si>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</si>
  <si>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</si>
  <si>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</si>
  <si>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</si>
  <si>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</si>
  <si>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</si>
  <si>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</si>
  <si>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</si>
  <si>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</si>
  <si>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</si>
  <si>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</si>
  <si>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</si>
  <si>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</si>
  <si>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</si>
  <si>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</si>
  <si>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</si>
  <si>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</si>
  <si>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</si>
  <si>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</si>
  <si>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</si>
  <si>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</si>
  <si>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</si>
  <si>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</si>
  <si>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</si>
  <si>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</si>
  <si>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</si>
  <si>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</si>
  <si>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</si>
  <si>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</si>
  <si>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</si>
  <si>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</si>
  <si>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</si>
  <si>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</si>
  <si>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</si>
  <si>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</si>
  <si>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</si>
  <si>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</si>
  <si>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</si>
  <si>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</si>
  <si>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</si>
  <si>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</si>
  <si>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</si>
  <si>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</si>
  <si>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</si>
  <si>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</si>
  <si>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</si>
  <si>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</si>
  <si>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</si>
  <si>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</si>
  <si>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</si>
  <si>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</si>
  <si>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</si>
  <si>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</si>
  <si>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</si>
  <si>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</si>
  <si>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</si>
  <si>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</si>
  <si>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</si>
  <si>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</si>
  <si>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</si>
  <si>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</si>
  <si>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</si>
  <si>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</si>
  <si>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</si>
  <si>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</si>
  <si>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</si>
  <si>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</si>
  <si>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</si>
  <si>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</si>
  <si>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</si>
  <si>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</si>
  <si>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</si>
  <si>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</si>
  <si>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</si>
  <si>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</si>
  <si>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</si>
  <si>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</si>
  <si>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</si>
  <si>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</si>
  <si>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</si>
  <si>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</si>
  <si>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</si>
  <si>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</si>
  <si>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</si>
  <si>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</si>
  <si>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</si>
  <si>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</si>
  <si>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</si>
  <si>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</si>
  <si>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</si>
  <si>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</si>
  <si>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</si>
  <si>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</si>
  <si>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</si>
  <si>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</si>
  <si>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</si>
  <si>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</si>
  <si>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</si>
  <si>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</si>
  <si>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</si>
  <si>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</si>
  <si>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</si>
  <si>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</si>
  <si>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</si>
  <si>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</si>
  <si>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</si>
  <si>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</si>
  <si>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</si>
  <si>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</si>
  <si>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</si>
  <si>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</si>
  <si>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</si>
  <si>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</si>
  <si>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</si>
  <si>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</si>
  <si>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</si>
  <si>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</si>
  <si>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</si>
  <si>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</si>
  <si>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</si>
  <si>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</si>
  <si>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</si>
  <si>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</si>
  <si>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</si>
  <si>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</si>
  <si>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</si>
  <si>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</si>
  <si>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</si>
  <si>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</si>
  <si>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</si>
  <si>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</si>
  <si>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</si>
  <si>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</si>
  <si>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</si>
  <si>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</si>
  <si>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</si>
  <si>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</si>
  <si>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</si>
  <si>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</si>
  <si>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</si>
  <si>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</si>
  <si>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</si>
  <si>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</si>
  <si>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</si>
  <si>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</si>
  <si>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</si>
  <si>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</si>
  <si>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</si>
  <si>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</si>
  <si>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</si>
  <si>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</si>
  <si>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</si>
  <si>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</si>
  <si>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</si>
  <si>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</si>
  <si>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</si>
  <si>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</si>
  <si>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</si>
  <si>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</si>
  <si>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</si>
  <si>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</si>
  <si>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</si>
  <si>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</si>
  <si>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</si>
  <si>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</si>
  <si>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</si>
  <si>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</si>
  <si>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</si>
  <si>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</si>
  <si>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</si>
  <si>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</si>
  <si>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</si>
  <si>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</si>
  <si>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</si>
  <si>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</si>
  <si>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</si>
  <si>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</si>
  <si>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</si>
  <si>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</si>
  <si>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</si>
  <si>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</si>
  <si>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</si>
  <si>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</si>
  <si>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</si>
  <si>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</si>
  <si>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</si>
  <si>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</si>
  <si>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</si>
  <si>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</si>
  <si>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</si>
  <si>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</si>
  <si>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</si>
  <si>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</si>
  <si>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</si>
  <si>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</si>
  <si>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</si>
  <si>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</si>
  <si>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</si>
  <si>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</si>
  <si>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</si>
  <si>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</si>
  <si>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</si>
  <si>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</si>
  <si>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</si>
  <si>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</si>
  <si>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</si>
  <si>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</si>
  <si>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</si>
  <si>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</si>
  <si>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</si>
  <si>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</si>
  <si>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</si>
  <si>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</si>
  <si>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</si>
  <si>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</si>
  <si>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</si>
  <si>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</si>
  <si>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</si>
  <si>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</si>
  <si>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</si>
  <si>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</si>
  <si>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</si>
  <si>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</si>
  <si>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</si>
  <si>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</si>
  <si>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</si>
  <si>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</si>
  <si>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</si>
  <si>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</si>
  <si>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</si>
  <si>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</si>
  <si>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</si>
  <si>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</si>
  <si>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</si>
  <si>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</si>
  <si>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</si>
  <si>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</si>
  <si>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</si>
  <si>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</si>
  <si>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</si>
  <si>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</si>
  <si>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</si>
  <si>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</si>
  <si>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</si>
  <si>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</si>
  <si>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</si>
  <si>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</si>
  <si>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</si>
  <si>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</si>
  <si>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</si>
  <si>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</si>
  <si>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</si>
  <si>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</si>
  <si>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</si>
  <si>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</si>
  <si>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</si>
  <si>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</si>
  <si>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</si>
  <si>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</si>
  <si>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</si>
  <si>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</si>
  <si>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</si>
  <si>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</si>
  <si>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</si>
  <si>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</si>
  <si>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</si>
  <si>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</si>
  <si>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</si>
  <si>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</si>
  <si>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</si>
  <si>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</si>
  <si>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</si>
  <si>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</si>
  <si>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</si>
  <si>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</si>
  <si>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</si>
  <si>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</si>
  <si>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</si>
  <si>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</si>
  <si>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</si>
  <si>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</si>
  <si>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</si>
  <si>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</si>
  <si>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</si>
  <si>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</si>
  <si>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</si>
  <si>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</si>
  <si>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</si>
  <si>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</si>
  <si>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</si>
  <si>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</si>
  <si>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</si>
  <si>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</si>
  <si>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</si>
  <si>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</si>
  <si>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</si>
  <si>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</si>
  <si>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</si>
  <si>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</si>
  <si>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</si>
  <si>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</si>
  <si>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</si>
  <si>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</si>
  <si>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</si>
  <si>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</si>
  <si>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</si>
  <si>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</si>
  <si>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</si>
  <si>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</si>
  <si>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</si>
  <si>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</si>
  <si>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</si>
  <si>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</si>
  <si>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</si>
  <si>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</si>
  <si>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</si>
  <si>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</si>
  <si>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</si>
  <si>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</si>
  <si>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</si>
  <si>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</si>
  <si>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</si>
  <si>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</si>
  <si>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</si>
  <si>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</si>
  <si>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</si>
  <si>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</si>
  <si>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</si>
  <si>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</si>
  <si>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</si>
  <si>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</si>
  <si>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</si>
  <si>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</si>
  <si>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</si>
  <si>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</si>
  <si>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</si>
  <si>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</si>
  <si>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</si>
  <si>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</si>
  <si>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</si>
  <si>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</si>
  <si>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</si>
  <si>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</si>
  <si>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</si>
  <si>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</si>
  <si>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</si>
  <si>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</si>
  <si>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</si>
  <si>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</si>
  <si>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</si>
  <si>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</si>
  <si>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</si>
  <si>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</si>
  <si>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</si>
  <si>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</si>
  <si>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</si>
  <si>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</si>
  <si>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</si>
  <si>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</si>
  <si>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</si>
  <si>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</si>
  <si>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</si>
  <si>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</si>
  <si>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</si>
  <si>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</si>
  <si>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</si>
  <si>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</si>
  <si>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</si>
  <si>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</si>
  <si>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</si>
  <si>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</si>
  <si>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</si>
  <si>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</si>
  <si>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</si>
  <si>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</si>
  <si>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</si>
  <si>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</si>
  <si>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</si>
  <si>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</si>
  <si>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</si>
  <si>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</si>
  <si>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</si>
  <si>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</si>
  <si>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</si>
  <si>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</si>
  <si>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</si>
  <si>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</si>
  <si>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</si>
  <si>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</si>
  <si>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</si>
  <si>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</si>
  <si>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</si>
  <si>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</si>
  <si>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</si>
  <si>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</si>
  <si>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</si>
  <si>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</si>
  <si>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</si>
  <si>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</si>
  <si>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</si>
  <si>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</si>
  <si>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</si>
  <si>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</si>
  <si>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</si>
  <si>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</si>
  <si>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</si>
  <si>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</si>
  <si>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</si>
  <si>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</si>
  <si>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</si>
  <si>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</si>
  <si>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</si>
  <si>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</si>
  <si>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</si>
  <si>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</si>
  <si>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</si>
  <si>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</si>
  <si>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</si>
  <si>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</si>
  <si>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</si>
  <si>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</si>
  <si>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</si>
  <si>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</si>
  <si>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</si>
  <si>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</si>
  <si>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</si>
  <si>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</si>
  <si>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</si>
  <si>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</si>
  <si>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</si>
  <si>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</si>
  <si>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</si>
  <si>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</si>
  <si>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</si>
  <si>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</si>
  <si>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</si>
  <si>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</si>
  <si>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</si>
  <si>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</si>
  <si>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</si>
  <si>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</si>
  <si>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</si>
  <si>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</si>
  <si>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</si>
  <si>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</si>
  <si>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</si>
  <si>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</si>
  <si>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</si>
  <si>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</si>
  <si>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</si>
  <si>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</si>
  <si>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</si>
  <si>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</si>
  <si>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</si>
  <si>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</si>
  <si>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</si>
  <si>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</si>
  <si>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</si>
  <si>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</si>
  <si>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</si>
  <si>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</si>
  <si>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</si>
  <si>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</si>
  <si>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</si>
  <si>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</si>
  <si>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</si>
  <si>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</si>
  <si>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</si>
  <si>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</si>
  <si>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</si>
  <si>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</si>
  <si>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</si>
  <si>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</si>
  <si>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</si>
  <si>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</si>
  <si>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</si>
  <si>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</si>
  <si>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</si>
  <si>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</si>
  <si>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</si>
  <si>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</si>
  <si>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</si>
  <si>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</si>
  <si>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</si>
  <si>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</si>
  <si>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</si>
  <si>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</si>
  <si>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</si>
  <si>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</si>
  <si>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</si>
  <si>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</si>
  <si>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</si>
  <si>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</si>
  <si>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</si>
  <si>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</si>
  <si>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</si>
  <si>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</si>
  <si>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</si>
  <si>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</si>
  <si>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</si>
  <si>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</si>
  <si>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</si>
  <si>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</si>
  <si>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</si>
  <si>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</si>
  <si>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</si>
  <si>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</si>
  <si>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</si>
  <si>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</si>
  <si>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</si>
  <si>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</si>
  <si>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</si>
  <si>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</si>
  <si>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</si>
  <si>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</si>
  <si>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</si>
  <si>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</si>
  <si>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</si>
  <si>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</si>
  <si>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</si>
  <si>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</si>
  <si>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</si>
  <si>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</si>
  <si>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</si>
  <si>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</si>
  <si>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</si>
  <si>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</si>
  <si>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</si>
  <si>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</si>
  <si>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</si>
  <si>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</si>
  <si>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</si>
  <si>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</si>
  <si>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</si>
  <si>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</si>
  <si>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</si>
  <si>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</si>
  <si>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</si>
  <si>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</si>
  <si>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</si>
  <si>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</si>
  <si>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</si>
  <si>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</si>
  <si>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</si>
  <si>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</si>
  <si>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</si>
  <si>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</si>
  <si>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</si>
  <si>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</si>
  <si>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</si>
  <si>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</si>
  <si>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</si>
  <si>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</si>
  <si>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</si>
  <si>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</si>
  <si>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</si>
  <si>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</si>
  <si>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</si>
  <si>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</si>
  <si>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</si>
  <si>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</si>
  <si>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</si>
  <si>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</si>
  <si>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</si>
  <si>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</si>
  <si>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</si>
  <si>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</si>
  <si>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</si>
  <si>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</si>
  <si>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</si>
  <si>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</si>
  <si>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</si>
  <si>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</si>
  <si>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</si>
  <si>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</si>
  <si>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</si>
  <si>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</si>
  <si>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</si>
  <si>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</si>
  <si>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</si>
  <si>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</si>
  <si>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</si>
  <si>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</si>
  <si>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</si>
  <si>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</si>
  <si>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</si>
  <si>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</si>
  <si>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</si>
  <si>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</si>
  <si>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</si>
  <si>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</si>
  <si>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</si>
  <si>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</si>
  <si>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</si>
  <si>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</si>
  <si>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</si>
  <si>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</si>
  <si>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</si>
  <si>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</si>
  <si>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</si>
  <si>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</si>
  <si>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</si>
  <si>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</si>
  <si>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</si>
  <si>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</si>
  <si>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</si>
  <si>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</si>
  <si>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</si>
  <si>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</si>
  <si>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</si>
  <si>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</si>
  <si>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</si>
  <si>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</si>
  <si>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</si>
  <si>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</si>
  <si>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</si>
  <si>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</si>
  <si>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</si>
  <si>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</si>
  <si>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</si>
  <si>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</si>
  <si>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</si>
  <si>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</si>
  <si>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</si>
  <si>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</si>
  <si>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</si>
  <si>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</si>
  <si>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</si>
  <si>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</si>
  <si>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</si>
  <si>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</si>
  <si>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</si>
  <si>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</si>
  <si>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</si>
  <si>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</si>
  <si>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</si>
  <si>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</si>
  <si>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</si>
  <si>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</si>
  <si>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</si>
  <si>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</si>
  <si>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</si>
  <si>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</si>
  <si>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</si>
  <si>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</si>
  <si>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</si>
  <si>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</si>
  <si>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</si>
  <si>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</si>
  <si>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</si>
  <si>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</si>
  <si>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</si>
  <si>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</si>
  <si>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</si>
  <si>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</si>
  <si>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</si>
  <si>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</si>
  <si>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</si>
  <si>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</si>
  <si>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</si>
  <si>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</si>
  <si>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</si>
  <si>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</si>
  <si>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</si>
  <si>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</si>
  <si>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</si>
  <si>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</si>
  <si>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</si>
  <si>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</si>
  <si>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</si>
  <si>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</si>
  <si>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</si>
  <si>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</si>
  <si>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</si>
  <si>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</si>
  <si>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</si>
  <si>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</si>
  <si>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</si>
  <si>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</si>
  <si>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</si>
  <si>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</si>
  <si>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</si>
  <si>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</si>
  <si>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</si>
  <si>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</si>
  <si>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</si>
  <si>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</si>
  <si>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</si>
  <si>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</si>
  <si>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</si>
  <si>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</si>
  <si>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</si>
  <si>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</si>
  <si>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</si>
  <si>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</si>
  <si>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</si>
  <si>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</si>
  <si>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</si>
  <si>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</si>
  <si>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</si>
  <si>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</si>
  <si>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</si>
  <si>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</si>
  <si>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</si>
  <si>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</si>
  <si>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</si>
  <si>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</si>
  <si>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</si>
  <si>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</si>
  <si>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</si>
  <si>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</si>
  <si>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</si>
  <si>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</si>
  <si>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</si>
  <si>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</si>
  <si>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</si>
  <si>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</si>
  <si>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</si>
  <si>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</si>
  <si>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</si>
  <si>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</si>
  <si>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</si>
  <si>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</si>
  <si>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</si>
  <si>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</si>
  <si>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</si>
  <si>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</si>
  <si>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</si>
  <si>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</si>
  <si>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</si>
  <si>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</si>
  <si>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</si>
  <si>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</si>
  <si>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</si>
  <si>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</si>
  <si>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</si>
  <si>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</si>
  <si>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</si>
  <si>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</si>
  <si>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</si>
  <si>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</si>
  <si>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</si>
  <si>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</si>
  <si>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</si>
  <si>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</si>
  <si>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</si>
  <si>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</si>
  <si>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</si>
  <si>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</si>
  <si>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</si>
  <si>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</si>
  <si>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</si>
  <si>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</si>
  <si>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</si>
  <si>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</si>
  <si>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</si>
  <si>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</si>
  <si>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</si>
  <si>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</si>
  <si>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</si>
  <si>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</si>
  <si>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</si>
  <si>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</si>
  <si>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</si>
  <si>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</si>
  <si>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</si>
  <si>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</si>
  <si>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</si>
  <si>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</si>
  <si>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</si>
  <si>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</si>
  <si>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</si>
  <si>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</si>
  <si>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</si>
  <si>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</si>
  <si>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</si>
  <si>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</si>
  <si>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</si>
  <si>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</si>
  <si>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</si>
  <si>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</si>
  <si>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</si>
  <si>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</si>
  <si>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</si>
  <si>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</si>
  <si>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</si>
  <si>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</si>
  <si>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</si>
  <si>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</si>
  <si>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</si>
  <si>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</si>
  <si>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</si>
  <si>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</si>
  <si>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</si>
  <si>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</si>
  <si>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</si>
  <si>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</si>
  <si>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</si>
  <si>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</si>
  <si>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</si>
  <si>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</si>
  <si>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</si>
  <si>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</si>
  <si>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</si>
  <si>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</si>
  <si>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</si>
  <si>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</si>
  <si>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</si>
  <si>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</si>
  <si>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</si>
  <si>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</si>
  <si>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</si>
  <si>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</si>
  <si>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</si>
  <si>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</si>
  <si>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</si>
  <si>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</si>
  <si>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</si>
  <si>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</si>
  <si>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</si>
  <si>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</si>
  <si>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</si>
  <si>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</si>
  <si>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</si>
  <si>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</si>
  <si>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</si>
  <si>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</si>
  <si>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</si>
  <si>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</si>
  <si>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</si>
  <si>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</si>
  <si>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</si>
  <si>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</si>
  <si>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</si>
  <si>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</si>
  <si>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</si>
  <si>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</si>
  <si>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</si>
  <si>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</si>
  <si>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</si>
  <si>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</si>
  <si>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</si>
  <si>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</si>
  <si>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</si>
  <si>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</si>
  <si>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</si>
  <si>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</si>
  <si>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</si>
  <si>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</si>
  <si>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</si>
  <si>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</si>
  <si>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</si>
  <si>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</si>
  <si>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</si>
  <si>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</si>
  <si>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</si>
  <si>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</si>
  <si>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</si>
  <si>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</si>
  <si>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</si>
  <si>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</si>
  <si>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</si>
  <si>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</si>
  <si>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</si>
  <si>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</si>
  <si>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</si>
  <si>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</si>
  <si>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</si>
  <si>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</si>
  <si>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</si>
  <si>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</si>
  <si>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</si>
  <si>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</si>
  <si>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</si>
  <si>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</si>
  <si>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</si>
  <si>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</si>
  <si>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</si>
  <si>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</si>
  <si>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</si>
  <si>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</si>
  <si>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</si>
  <si>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</si>
  <si>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</si>
  <si>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</si>
  <si>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</si>
  <si>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</si>
  <si>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</si>
  <si>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</si>
  <si>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</si>
  <si>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</si>
  <si>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</si>
  <si>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</si>
  <si>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</si>
  <si>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</si>
  <si>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</si>
  <si>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</si>
  <si>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</si>
  <si>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</si>
  <si>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</si>
  <si>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</si>
  <si>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</si>
  <si>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</si>
  <si>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</si>
  <si>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</si>
  <si>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</si>
  <si>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</si>
  <si>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</si>
  <si>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</si>
  <si>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</si>
  <si>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</si>
  <si>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</si>
  <si>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</si>
  <si>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</si>
  <si>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</si>
  <si>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</si>
  <si>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</si>
  <si>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</si>
  <si>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</si>
  <si>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</si>
  <si>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</si>
  <si>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</si>
  <si>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</si>
  <si>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</si>
  <si>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</si>
  <si>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</si>
  <si>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</si>
  <si>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</si>
  <si>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</si>
  <si>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</si>
  <si>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</si>
  <si>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</si>
  <si>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</si>
  <si>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</si>
  <si>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</si>
  <si>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</si>
  <si>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</si>
  <si>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</si>
  <si>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</si>
  <si>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</si>
  <si>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</si>
  <si>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</si>
  <si>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</si>
  <si>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</si>
  <si>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</si>
  <si>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</si>
  <si>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</si>
  <si>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</si>
  <si>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</si>
  <si>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</si>
  <si>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</si>
  <si>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</si>
  <si>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</si>
  <si>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</si>
  <si>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</si>
  <si>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</si>
  <si>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</si>
  <si>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</si>
  <si>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</si>
  <si>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</si>
  <si>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</si>
  <si>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</si>
  <si>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</si>
  <si>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</si>
  <si>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</si>
  <si>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</si>
  <si>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</si>
  <si>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</si>
  <si>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</si>
  <si>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</si>
  <si>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</si>
  <si>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</si>
  <si>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</si>
  <si>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</si>
  <si>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</si>
  <si>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</si>
  <si>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</si>
  <si>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</si>
  <si>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</si>
  <si>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</si>
  <si>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</si>
  <si>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</si>
  <si>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</si>
  <si>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</si>
  <si>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</si>
  <si>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</si>
  <si>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</si>
  <si>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</si>
  <si>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</si>
  <si>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</si>
  <si>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</si>
  <si>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</si>
  <si>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</si>
  <si>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</si>
  <si>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</si>
  <si>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</si>
  <si>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</si>
  <si>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</si>
  <si>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</si>
  <si>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</si>
  <si>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</si>
  <si>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</si>
  <si>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</si>
  <si>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</si>
  <si>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</si>
  <si>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</si>
  <si>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</si>
  <si>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</si>
  <si>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</si>
  <si>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</si>
  <si>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</si>
  <si>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</si>
  <si>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</si>
  <si>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</si>
  <si>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</si>
  <si>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</si>
  <si>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</si>
  <si>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</si>
  <si>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</si>
  <si>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</si>
  <si>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</si>
  <si>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</si>
  <si>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</si>
  <si>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</si>
  <si>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</si>
  <si>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</si>
  <si>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</si>
  <si>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</si>
  <si>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</si>
  <si>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</si>
  <si>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</si>
  <si>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</si>
  <si>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</si>
  <si>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</si>
  <si>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</si>
  <si>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</si>
  <si>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</si>
  <si>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</si>
  <si>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</si>
  <si>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</si>
  <si>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</si>
  <si>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</si>
  <si>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</si>
  <si>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</si>
  <si>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</si>
  <si>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</si>
  <si>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</si>
  <si>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</si>
  <si>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</si>
  <si>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</si>
  <si>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</si>
  <si>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</si>
  <si>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</si>
  <si>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</si>
  <si>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</si>
  <si>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</si>
  <si>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</si>
  <si>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</si>
  <si>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</si>
  <si>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</si>
  <si>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</si>
  <si>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</si>
  <si>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</si>
  <si>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</si>
  <si>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</si>
  <si>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</si>
  <si>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</si>
  <si>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</si>
  <si>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</si>
  <si>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</si>
  <si>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</si>
  <si>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</si>
  <si>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</si>
  <si>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</si>
  <si>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</si>
  <si>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</si>
  <si>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</si>
  <si>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</si>
  <si>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</si>
  <si>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</si>
  <si>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</si>
  <si>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</si>
  <si>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</si>
  <si>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</si>
  <si>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</si>
  <si>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</si>
  <si>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</si>
  <si>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</si>
  <si>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</si>
  <si>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</si>
  <si>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</si>
  <si>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</si>
  <si>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</si>
  <si>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</si>
  <si>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</si>
  <si>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</si>
  <si>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</si>
  <si>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</si>
  <si>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</si>
  <si>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</si>
  <si>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</si>
  <si>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</si>
  <si>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</si>
  <si>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</si>
  <si>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</si>
  <si>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</si>
  <si>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</si>
  <si>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</si>
  <si>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</si>
  <si>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</si>
  <si>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</si>
  <si>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</si>
  <si>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</si>
  <si>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</si>
  <si>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</si>
  <si>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</si>
  <si>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</si>
  <si>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</si>
  <si>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</si>
  <si>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</si>
  <si>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</si>
  <si>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</si>
  <si>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</si>
  <si>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</si>
  <si>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</si>
  <si>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</si>
  <si>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</si>
  <si>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</si>
  <si>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</si>
  <si>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</si>
  <si>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</si>
  <si>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</si>
  <si>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</si>
  <si>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</si>
  <si>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</si>
  <si>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</si>
  <si>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</si>
  <si>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</si>
  <si>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</si>
  <si>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</si>
  <si>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</si>
  <si>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</si>
  <si>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</si>
  <si>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</si>
  <si>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</si>
  <si>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</si>
  <si>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</si>
  <si>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</si>
  <si>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</si>
  <si>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</si>
  <si>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</si>
  <si>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</si>
  <si>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</si>
  <si>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</si>
  <si>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</si>
  <si>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</si>
  <si>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</si>
  <si>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</si>
  <si>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</si>
  <si>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</si>
  <si>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</si>
  <si>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</si>
  <si>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</si>
  <si>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</si>
  <si>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</si>
  <si>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</si>
  <si>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</si>
  <si>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</si>
  <si>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</si>
  <si>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</si>
  <si>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</si>
  <si>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</si>
  <si>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</si>
  <si>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</si>
  <si>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</si>
  <si>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</si>
  <si>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</si>
  <si>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</si>
  <si>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</si>
  <si>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</si>
  <si>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</si>
  <si>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</si>
  <si>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</si>
  <si>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</si>
  <si>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</si>
  <si>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</si>
  <si>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</si>
  <si>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</si>
  <si>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</si>
  <si>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</si>
  <si>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</si>
  <si>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</si>
  <si>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</si>
  <si>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</si>
  <si>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</si>
  <si>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</si>
  <si>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</si>
  <si>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</si>
  <si>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</si>
  <si>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</si>
  <si>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</si>
  <si>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</si>
  <si>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</si>
  <si>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</si>
  <si>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</si>
  <si>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</si>
  <si>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</si>
  <si>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</si>
  <si>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</si>
  <si>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</si>
  <si>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</si>
  <si>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</si>
  <si>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</si>
  <si>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</si>
  <si>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</si>
  <si>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</si>
  <si>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</si>
  <si>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</si>
  <si>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</si>
  <si>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</si>
  <si>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</si>
  <si>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</si>
  <si>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</si>
  <si>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</si>
  <si>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</si>
  <si>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</si>
  <si>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</si>
  <si>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</si>
  <si>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</si>
  <si>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</si>
  <si>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</si>
  <si>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</si>
  <si>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</si>
  <si>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</si>
  <si>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</si>
  <si>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</si>
  <si>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</si>
  <si>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</si>
  <si>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</si>
  <si>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</si>
  <si>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</si>
  <si>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</si>
  <si>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</si>
  <si>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</si>
  <si>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</si>
  <si>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</si>
  <si>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</si>
  <si>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</si>
  <si>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</si>
  <si>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</si>
  <si>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</si>
  <si>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</si>
  <si>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</si>
  <si>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</si>
  <si>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</si>
  <si>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</si>
  <si>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</si>
  <si>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</si>
  <si>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</si>
  <si>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</si>
  <si>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</si>
  <si>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</si>
  <si>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</si>
  <si>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</si>
  <si>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</si>
  <si>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</si>
  <si>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</si>
  <si>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</si>
  <si>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</si>
  <si>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</si>
  <si>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</si>
  <si>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</si>
  <si>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</si>
  <si>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</si>
  <si>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</si>
  <si>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</si>
  <si>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</si>
  <si>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</si>
  <si>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</si>
  <si>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</si>
  <si>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</si>
  <si>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</si>
  <si>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</si>
  <si>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</si>
  <si>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</si>
  <si>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</si>
  <si>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</si>
  <si>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</si>
  <si>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</si>
  <si>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</si>
  <si>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</si>
  <si>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</si>
  <si>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</si>
  <si>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</si>
  <si>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</si>
  <si>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</si>
  <si>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</si>
  <si>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</si>
  <si>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</si>
  <si>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</si>
  <si>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</si>
  <si>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</si>
  <si>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</si>
  <si>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</si>
  <si>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</si>
  <si>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</si>
  <si>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</si>
  <si>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</si>
  <si>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</si>
  <si>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</si>
  <si>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</si>
  <si>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</si>
  <si>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</si>
  <si>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</si>
  <si>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</si>
  <si>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</si>
  <si>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</si>
  <si>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</si>
  <si>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</si>
  <si>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</si>
  <si>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</si>
  <si>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</si>
  <si>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</si>
  <si>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</si>
  <si>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</si>
  <si>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</si>
  <si>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</si>
  <si>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</si>
  <si>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</si>
  <si>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</si>
  <si>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</si>
  <si>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</si>
  <si>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</si>
  <si>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</si>
  <si>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</si>
  <si>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</si>
  <si>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</si>
  <si>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</si>
  <si>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</si>
  <si>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</si>
  <si>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</si>
  <si>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</si>
  <si>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</si>
  <si>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</si>
  <si>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</si>
  <si>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</si>
  <si>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</si>
  <si>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</si>
  <si>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</si>
  <si>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</si>
  <si>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</si>
  <si>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</si>
  <si>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</si>
  <si>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</si>
  <si>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</si>
  <si>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</si>
  <si>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</si>
  <si>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</si>
  <si>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</si>
  <si>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</si>
  <si>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</si>
  <si>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</si>
  <si>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</si>
  <si>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</si>
  <si>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</si>
  <si>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</si>
  <si>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</si>
  <si>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</si>
  <si>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</si>
  <si>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</si>
  <si>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</si>
  <si>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</si>
  <si>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</si>
  <si>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</si>
  <si>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</si>
  <si>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</si>
  <si>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</si>
  <si>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</si>
  <si>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</si>
  <si>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</si>
  <si>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</si>
  <si>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</si>
  <si>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</si>
  <si>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</si>
  <si>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</si>
  <si>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</si>
  <si>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</si>
  <si>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</si>
  <si>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</si>
  <si>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</si>
  <si>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</si>
  <si>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</si>
  <si>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</si>
  <si>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</si>
  <si>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</si>
  <si>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</si>
  <si>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</si>
  <si>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</si>
  <si>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</si>
  <si>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</si>
  <si>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</si>
  <si>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</si>
  <si>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</si>
  <si>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</si>
  <si>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</si>
  <si>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</si>
  <si>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</si>
  <si>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</si>
  <si>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</si>
  <si>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</si>
  <si>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</si>
  <si>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</si>
  <si>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</si>
  <si>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</si>
  <si>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</si>
  <si>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</si>
  <si>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</si>
  <si>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</si>
  <si>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</si>
  <si>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</si>
  <si>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</si>
  <si>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</si>
  <si>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</si>
  <si>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</si>
  <si>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</si>
  <si>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</si>
  <si>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</si>
  <si>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</si>
  <si>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</si>
  <si>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</si>
  <si>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</si>
  <si>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</si>
  <si>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</si>
  <si>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</si>
  <si>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</si>
  <si>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</si>
  <si>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</si>
  <si>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</si>
  <si>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</si>
  <si>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</si>
  <si>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</si>
  <si>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</si>
  <si>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</si>
  <si>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</si>
  <si>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</si>
  <si>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</si>
  <si>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</si>
  <si>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</si>
  <si>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</si>
  <si>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</si>
  <si>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</si>
  <si>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</si>
  <si>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</si>
  <si>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</si>
  <si>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</si>
  <si>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</si>
  <si>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</si>
  <si>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</si>
  <si>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</si>
  <si>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</si>
  <si>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</si>
  <si>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</si>
  <si>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</si>
  <si>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</si>
  <si>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</si>
  <si>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</si>
  <si>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</si>
  <si>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</si>
  <si>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</si>
  <si>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</si>
  <si>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</si>
  <si>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</si>
  <si>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</si>
  <si>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</si>
  <si>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</si>
  <si>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</si>
  <si>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</si>
  <si>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</si>
  <si>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</si>
  <si>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</si>
  <si>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</si>
  <si>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</si>
  <si>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</si>
  <si>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</si>
  <si>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</si>
  <si>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</si>
  <si>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</si>
  <si>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</si>
  <si>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</si>
  <si>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</si>
  <si>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</si>
  <si>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</si>
  <si>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</si>
  <si>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</si>
  <si>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</si>
  <si>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</si>
  <si>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</si>
  <si>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</si>
  <si>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</si>
  <si>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</si>
  <si>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</si>
  <si>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</si>
  <si>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</si>
  <si>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</si>
  <si>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</si>
  <si>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</si>
  <si>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</si>
  <si>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</si>
  <si>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</si>
  <si>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</si>
  <si>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</si>
  <si>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</si>
  <si>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</si>
  <si>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</si>
  <si>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</si>
  <si>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</si>
  <si>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</si>
  <si>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</si>
  <si>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</si>
  <si>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</si>
  <si>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</si>
  <si>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</si>
  <si>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</si>
  <si>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</si>
  <si>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</si>
  <si>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</si>
  <si>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</si>
  <si>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</si>
  <si>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</si>
  <si>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</si>
  <si>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</si>
  <si>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</si>
  <si>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</si>
  <si>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</si>
  <si>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</si>
  <si>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</si>
  <si>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</si>
  <si>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</si>
  <si>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</si>
  <si>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</si>
  <si>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</si>
  <si>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</si>
  <si>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</si>
  <si>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</si>
  <si>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</si>
  <si>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</si>
  <si>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</si>
  <si>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</si>
  <si>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</si>
  <si>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</si>
  <si>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</si>
  <si>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</si>
  <si>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</si>
  <si>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</si>
  <si>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</si>
  <si>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</si>
  <si>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</si>
  <si>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</si>
  <si>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</si>
  <si>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</si>
  <si>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</si>
  <si>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</si>
  <si>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</si>
  <si>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</si>
  <si>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</si>
  <si>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</si>
  <si>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</si>
  <si>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</si>
  <si>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</si>
  <si>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</si>
  <si>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</si>
  <si>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</si>
  <si>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</si>
  <si>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</si>
  <si>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</si>
  <si>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</si>
  <si>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</si>
  <si>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</si>
  <si>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</si>
  <si>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</si>
  <si>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</si>
  <si>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</si>
  <si>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</si>
  <si>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</si>
  <si>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</si>
  <si>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</si>
  <si>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</si>
  <si>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</si>
  <si>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</si>
  <si>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</si>
  <si>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</si>
  <si>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</si>
  <si>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</si>
  <si>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</si>
  <si>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</si>
  <si>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</si>
  <si>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</si>
  <si>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</si>
  <si>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</si>
  <si>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</si>
  <si>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</si>
  <si>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</si>
  <si>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</si>
  <si>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</si>
  <si>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</si>
  <si>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</si>
  <si>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</si>
  <si>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</si>
  <si>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</si>
  <si>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</si>
  <si>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</si>
  <si>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</si>
  <si>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</si>
  <si>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</si>
  <si>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</si>
  <si>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</si>
  <si>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</si>
  <si>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</si>
  <si>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</si>
  <si>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</si>
  <si>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</si>
  <si>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</si>
  <si>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</si>
  <si>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</si>
  <si>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</si>
  <si>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</si>
  <si>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</si>
  <si>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</si>
  <si>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</si>
  <si>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</si>
  <si>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</si>
  <si>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</si>
  <si>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</si>
  <si>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</si>
  <si>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</si>
  <si>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</si>
  <si>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</si>
  <si>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</si>
  <si>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</si>
  <si>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</si>
  <si>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</si>
  <si>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</si>
  <si>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</si>
  <si>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</si>
  <si>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</si>
  <si>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</si>
  <si>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</si>
  <si>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</si>
  <si>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</si>
  <si>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</si>
  <si>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</si>
  <si>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</si>
  <si>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</si>
  <si>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</si>
  <si>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</si>
  <si>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</si>
  <si>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</si>
  <si>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</si>
  <si>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</si>
  <si>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</si>
  <si>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</si>
  <si>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</si>
  <si>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</si>
  <si>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</si>
  <si>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</si>
  <si>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</si>
  <si>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</si>
  <si>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</si>
  <si>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</si>
  <si>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</si>
  <si>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</si>
  <si>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</si>
  <si>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</si>
  <si>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</si>
  <si>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</si>
  <si>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</si>
  <si>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</si>
  <si>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</si>
  <si>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</si>
  <si>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</si>
  <si>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</si>
  <si>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</si>
  <si>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</si>
  <si>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</si>
  <si>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</si>
  <si>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</si>
  <si>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</si>
  <si>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</si>
  <si>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</si>
  <si>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</si>
  <si>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</si>
  <si>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</si>
  <si>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</si>
  <si>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</si>
  <si>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</si>
  <si>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</si>
  <si>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</si>
  <si>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</si>
  <si>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</si>
  <si>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</si>
  <si>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</si>
  <si>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</si>
  <si>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</si>
  <si>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</si>
  <si>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</si>
  <si>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</si>
  <si>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</si>
  <si>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</si>
  <si>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</si>
  <si>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</si>
  <si>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</si>
  <si>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</si>
  <si>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</si>
  <si>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</si>
  <si>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</si>
  <si>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</si>
  <si>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</si>
  <si>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</si>
  <si>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</si>
  <si>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</si>
  <si>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</si>
  <si>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</si>
  <si>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</si>
  <si>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</si>
  <si>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</si>
  <si>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</si>
  <si>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</si>
  <si>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</si>
  <si>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</si>
  <si>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</si>
  <si>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</si>
  <si>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</si>
  <si>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</si>
  <si>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</si>
  <si>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</si>
  <si>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</si>
  <si>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</si>
  <si>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</si>
  <si>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</si>
  <si>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</si>
  <si>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</si>
  <si>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</si>
  <si>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</si>
  <si>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</si>
  <si>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</si>
  <si>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</si>
  <si>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</si>
  <si>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</si>
  <si>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</si>
  <si>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</si>
  <si>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</si>
  <si>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</si>
  <si>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</si>
  <si>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</si>
  <si>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</si>
  <si>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</si>
  <si>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</si>
  <si>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</si>
  <si>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</si>
  <si>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</si>
  <si>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</si>
  <si>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</si>
  <si>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</si>
  <si>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</si>
  <si>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</si>
  <si>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</si>
  <si>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</si>
  <si>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</si>
  <si>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</si>
  <si>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</si>
  <si>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</si>
  <si>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</si>
  <si>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</si>
  <si>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</si>
  <si>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</si>
  <si>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</si>
  <si>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</si>
  <si>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</si>
  <si>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</si>
  <si>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</si>
  <si>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</si>
  <si>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</si>
  <si>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</si>
  <si>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</si>
  <si>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</si>
  <si>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</si>
  <si>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</si>
  <si>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</si>
  <si>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</si>
  <si>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</si>
  <si>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</si>
  <si>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</si>
  <si>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</si>
  <si>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</si>
  <si>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</si>
  <si>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</si>
  <si>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</si>
  <si>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</si>
  <si>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</si>
  <si>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</si>
  <si>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</si>
  <si>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</si>
  <si>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</si>
  <si>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</si>
  <si>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</si>
  <si>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</si>
  <si>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</si>
  <si>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</si>
  <si>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</si>
  <si>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</si>
  <si>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</si>
  <si>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</si>
  <si>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</si>
  <si>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</si>
  <si>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</si>
  <si>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</si>
  <si>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</si>
  <si>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</si>
  <si>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</si>
  <si>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</si>
  <si>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</si>
  <si>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</si>
  <si>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</si>
  <si>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</si>
  <si>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</si>
  <si>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</si>
  <si>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</si>
  <si>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</si>
  <si>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</si>
  <si>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</si>
  <si>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</si>
  <si>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</si>
  <si>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</si>
  <si>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</si>
  <si>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</si>
  <si>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</si>
  <si>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</si>
  <si>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</si>
  <si>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</si>
  <si>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</si>
  <si>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</si>
  <si>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</si>
  <si>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</si>
  <si>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</si>
  <si>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</si>
  <si>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</si>
  <si>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</si>
  <si>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</si>
  <si>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</si>
  <si>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</si>
  <si>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</si>
  <si>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</si>
  <si>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</si>
  <si>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</si>
  <si>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</si>
  <si>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</si>
  <si>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</si>
  <si>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</si>
  <si>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</si>
  <si>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</si>
  <si>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</si>
  <si>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</si>
  <si>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</si>
  <si>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</si>
  <si>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</si>
  <si>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</si>
  <si>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</si>
  <si>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</si>
  <si>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</si>
  <si>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</si>
  <si>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</si>
  <si>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</si>
  <si>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</si>
  <si>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</si>
  <si>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</si>
  <si>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</si>
  <si>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</si>
  <si>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</si>
  <si>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</si>
  <si>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</si>
  <si>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</si>
  <si>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</si>
  <si>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</si>
  <si>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</si>
  <si>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</si>
  <si>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</si>
  <si>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</si>
  <si>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</si>
  <si>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</si>
  <si>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</si>
  <si>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</si>
  <si>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</si>
  <si>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</si>
  <si>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</si>
  <si>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</si>
  <si>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</si>
  <si>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</si>
  <si>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</si>
  <si>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</si>
  <si>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</si>
  <si>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</si>
  <si>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</si>
  <si>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</si>
  <si>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</si>
  <si>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</si>
  <si>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</si>
  <si>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</si>
  <si>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</si>
  <si>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</si>
  <si>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</si>
  <si>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</si>
  <si>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</si>
  <si>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</si>
  <si>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</si>
  <si>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</si>
  <si>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</si>
  <si>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</si>
  <si>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</si>
  <si>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</si>
  <si>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</si>
  <si>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</si>
  <si>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</si>
  <si>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</si>
  <si>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</si>
  <si>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</si>
  <si>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</si>
  <si>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</si>
  <si>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</si>
  <si>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</si>
  <si>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</si>
  <si>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</si>
  <si>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</si>
  <si>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</si>
  <si>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</si>
  <si>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</si>
  <si>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</si>
  <si>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</si>
  <si>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</si>
  <si>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</si>
  <si>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</si>
  <si>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</si>
  <si>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</si>
  <si>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</si>
  <si>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</si>
  <si>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</si>
  <si>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</si>
  <si>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</si>
  <si>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</si>
  <si>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</si>
  <si>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</si>
  <si>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</si>
  <si>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</si>
  <si>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</si>
  <si>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</si>
  <si>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</si>
  <si>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</si>
  <si>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</si>
  <si>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</si>
  <si>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</si>
  <si>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</si>
  <si>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</si>
  <si>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</si>
  <si>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</si>
  <si>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</si>
  <si>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</si>
  <si>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</si>
  <si>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</si>
  <si>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</si>
  <si>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</si>
  <si>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</si>
  <si>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</si>
  <si>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</si>
  <si>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</si>
  <si>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</si>
  <si>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</si>
  <si>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</si>
  <si>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</si>
  <si>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</si>
  <si>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</si>
  <si>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</si>
  <si>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</si>
  <si>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</si>
  <si>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</si>
  <si>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</si>
  <si>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</si>
  <si>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</si>
  <si>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</si>
  <si>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</si>
  <si>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</si>
  <si>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</si>
  <si>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</si>
  <si>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</si>
  <si>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</si>
  <si>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</si>
  <si>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</si>
  <si>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</si>
  <si>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</si>
  <si>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</si>
  <si>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</si>
  <si>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</si>
  <si>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</si>
  <si>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</si>
  <si>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</si>
  <si>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</si>
  <si>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</si>
  <si>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</si>
  <si>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</si>
  <si>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</si>
  <si>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</si>
  <si>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</si>
  <si>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</si>
  <si>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</si>
  <si>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</si>
  <si>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</si>
  <si>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</si>
  <si>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</si>
  <si>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</si>
  <si>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</si>
  <si>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</si>
  <si>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</si>
  <si>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</si>
  <si>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</si>
  <si>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</si>
  <si>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</si>
  <si>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</si>
  <si>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</si>
  <si>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</si>
  <si>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</si>
  <si>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</si>
  <si>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</si>
  <si>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</si>
  <si>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</si>
  <si>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</si>
  <si>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</si>
  <si>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</si>
  <si>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</si>
  <si>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</si>
  <si>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</si>
  <si>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</si>
  <si>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</si>
  <si>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</si>
  <si>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</si>
  <si>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</si>
  <si>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</si>
  <si>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</si>
  <si>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</si>
  <si>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</si>
  <si>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</si>
  <si>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</si>
  <si>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</si>
  <si>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</si>
  <si>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</si>
  <si>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</si>
  <si>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</si>
  <si>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</si>
  <si>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</si>
  <si>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</si>
  <si>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</si>
  <si>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</si>
  <si>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</si>
  <si>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</si>
  <si>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</si>
  <si>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</si>
  <si>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</si>
  <si>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</si>
  <si>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</si>
  <si>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</si>
  <si>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</si>
  <si>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</si>
  <si>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</si>
  <si>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</si>
  <si>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</si>
  <si>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</si>
  <si>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</si>
  <si>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</si>
  <si>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</si>
  <si>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</si>
  <si>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</si>
  <si>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</si>
  <si>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</si>
  <si>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</si>
  <si>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</si>
  <si>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</si>
  <si>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</si>
  <si>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</si>
  <si>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</si>
  <si>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</si>
  <si>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</si>
  <si>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</si>
  <si>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</si>
  <si>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</si>
  <si>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</si>
  <si>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</si>
  <si>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</si>
  <si>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</si>
  <si>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</si>
  <si>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</si>
  <si>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</si>
  <si>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</si>
  <si>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</si>
  <si>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</si>
  <si>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</si>
  <si>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</si>
  <si>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</si>
  <si>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</si>
  <si>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</si>
  <si>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</si>
  <si>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</si>
  <si>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</si>
  <si>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</si>
  <si>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</si>
  <si>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</si>
  <si>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</si>
  <si>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</si>
  <si>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</si>
  <si>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</si>
  <si>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</si>
  <si>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</si>
  <si>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</si>
  <si>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</si>
  <si>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</si>
  <si>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</si>
  <si>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</si>
  <si>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</si>
  <si>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</si>
  <si>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</si>
  <si>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</si>
  <si>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</si>
  <si>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</si>
  <si>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</si>
  <si>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</si>
  <si>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</si>
  <si>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</si>
  <si>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</si>
  <si>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</si>
  <si>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</si>
  <si>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</si>
  <si>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</si>
  <si>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</si>
  <si>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</si>
  <si>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</si>
  <si>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</si>
  <si>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</si>
  <si>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</si>
  <si>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</si>
  <si>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</si>
  <si>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</si>
  <si>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</si>
  <si>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</si>
  <si>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</si>
  <si>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</si>
  <si>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</si>
  <si>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</si>
  <si>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</si>
  <si>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</si>
  <si>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</si>
  <si>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</si>
  <si>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</si>
  <si>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</si>
  <si>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</si>
  <si>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</si>
  <si>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</si>
  <si>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</si>
  <si>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</si>
  <si>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</si>
  <si>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</si>
  <si>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</si>
  <si>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</si>
  <si>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</si>
  <si>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</si>
  <si>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</si>
  <si>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</si>
  <si>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</si>
  <si>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</si>
  <si>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</si>
  <si>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</si>
  <si>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</si>
  <si>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</si>
  <si>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</si>
  <si>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</si>
  <si>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</si>
  <si>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</si>
  <si>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</si>
  <si>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</si>
  <si>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</si>
  <si>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</si>
  <si>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</si>
  <si>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</si>
  <si>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</si>
  <si>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</si>
  <si>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</si>
  <si>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</si>
  <si>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</si>
  <si>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</si>
  <si>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</si>
  <si>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</si>
  <si>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</si>
  <si>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</si>
  <si>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</si>
  <si>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</si>
  <si>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</si>
  <si>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</si>
  <si>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</si>
  <si>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</si>
  <si>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</si>
  <si>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</si>
  <si>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</si>
  <si>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</si>
  <si>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</si>
  <si>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</si>
  <si>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</si>
  <si>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</si>
  <si>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</si>
  <si>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</si>
  <si>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</si>
  <si>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</si>
  <si>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</si>
  <si>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</si>
  <si>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</si>
  <si>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</si>
  <si>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</si>
  <si>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</si>
  <si>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</si>
  <si>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</si>
  <si>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</si>
  <si>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</si>
  <si>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</si>
  <si>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</si>
  <si>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</si>
  <si>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</si>
  <si>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</si>
  <si>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</si>
  <si>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</si>
  <si>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</si>
  <si>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</si>
  <si>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</si>
  <si>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</si>
  <si>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</si>
  <si>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</si>
  <si>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</si>
  <si>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</si>
  <si>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</si>
  <si>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</si>
  <si>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</si>
  <si>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</si>
  <si>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</si>
  <si>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</si>
  <si>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</si>
  <si>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</si>
  <si>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</si>
  <si>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</si>
  <si>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</si>
  <si>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</si>
  <si>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</si>
  <si>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</si>
  <si>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</si>
  <si>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</si>
  <si>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</si>
  <si>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</si>
  <si>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</si>
  <si>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</si>
  <si>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</si>
  <si>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</si>
  <si>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</si>
  <si>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</si>
  <si>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</si>
  <si>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</si>
  <si>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</si>
  <si>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</si>
  <si>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</si>
  <si>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</si>
  <si>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</si>
  <si>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</si>
  <si>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</si>
  <si>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</si>
  <si>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</si>
  <si>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</si>
  <si>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</si>
  <si>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</si>
  <si>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</si>
  <si>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</si>
  <si>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</si>
  <si>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</si>
  <si>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</si>
  <si>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</si>
  <si>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</si>
  <si>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</si>
  <si>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</si>
  <si>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</si>
  <si>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</si>
  <si>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</si>
  <si>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</si>
  <si>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</si>
  <si>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</si>
  <si>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</si>
  <si>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</si>
  <si>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</si>
  <si>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</si>
  <si>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</si>
  <si>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</si>
  <si>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</si>
  <si>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</si>
  <si>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</si>
  <si>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</si>
  <si>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</si>
  <si>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</si>
  <si>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</si>
  <si>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</si>
  <si>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</si>
  <si>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</si>
  <si>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</si>
  <si>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</si>
  <si>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</si>
  <si>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</si>
  <si>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</si>
  <si>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</si>
  <si>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</si>
  <si>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</si>
  <si>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</si>
  <si>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</si>
  <si>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</si>
  <si>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</si>
  <si>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</si>
  <si>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</si>
  <si>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</si>
  <si>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</si>
  <si>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</si>
  <si>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</si>
  <si>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</si>
  <si>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</si>
  <si>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</si>
  <si>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</si>
  <si>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</si>
  <si>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</si>
  <si>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</si>
  <si>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</si>
  <si>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</si>
  <si>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</si>
  <si>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</si>
  <si>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</si>
  <si>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</si>
  <si>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</si>
  <si>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</si>
  <si>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</si>
  <si>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</si>
  <si>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</si>
  <si>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</si>
  <si>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</si>
  <si>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</si>
  <si>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</si>
  <si>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</si>
  <si>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</si>
  <si>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</si>
  <si>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</si>
  <si>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</si>
  <si>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</si>
  <si>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</si>
  <si>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</si>
  <si>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</si>
  <si>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</si>
  <si>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</si>
  <si>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</si>
  <si>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</si>
  <si>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</si>
  <si>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</si>
  <si>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</si>
  <si>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</si>
  <si>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</si>
  <si>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</si>
  <si>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</si>
  <si>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</si>
  <si>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</si>
  <si>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</si>
  <si>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</si>
  <si>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</si>
  <si>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</si>
  <si>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</si>
  <si>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</si>
  <si>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</si>
  <si>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</si>
  <si>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</si>
  <si>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</si>
  <si>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</si>
  <si>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</si>
  <si>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</si>
  <si>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</si>
  <si>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</si>
  <si>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</si>
  <si>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</si>
  <si>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</si>
  <si>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</si>
  <si>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</si>
  <si>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</si>
  <si>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</si>
  <si>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</si>
  <si>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</si>
  <si>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</si>
  <si>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</si>
  <si>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</si>
  <si>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</si>
  <si>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</si>
  <si>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</si>
  <si>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</si>
  <si>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</si>
  <si>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</si>
  <si>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</si>
  <si>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</si>
  <si>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</si>
  <si>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</si>
  <si>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</si>
  <si>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</si>
  <si>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</si>
  <si>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</si>
  <si>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</si>
  <si>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</si>
  <si>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</si>
  <si>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</si>
  <si>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</si>
  <si>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</si>
  <si>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</si>
  <si>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</si>
  <si>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</si>
  <si>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</si>
  <si>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</si>
  <si>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</si>
  <si>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</si>
  <si>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</si>
  <si>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</si>
  <si>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</si>
  <si>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</si>
  <si>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</si>
  <si>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</si>
  <si>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</si>
  <si>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</si>
  <si>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</si>
  <si>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</si>
  <si>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</si>
  <si>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</si>
  <si>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</si>
  <si>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</si>
  <si>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</si>
  <si>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</si>
  <si>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</si>
  <si>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</si>
  <si>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</si>
  <si>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</si>
  <si>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</si>
  <si>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</si>
  <si>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</si>
  <si>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</si>
  <si>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</si>
  <si>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</si>
  <si>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</si>
  <si>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</si>
  <si>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</si>
  <si>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</si>
  <si>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</si>
  <si>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</si>
  <si>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</si>
  <si>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</si>
  <si>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</si>
  <si>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</si>
  <si>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</si>
  <si>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</si>
  <si>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</si>
  <si>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</si>
  <si>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</si>
  <si>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</si>
  <si>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</si>
  <si>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</si>
  <si>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</si>
  <si>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</si>
  <si>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</si>
  <si>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</si>
  <si>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</si>
  <si>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</si>
  <si>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</si>
  <si>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</si>
  <si>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</si>
  <si>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</si>
  <si>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</si>
  <si>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</si>
  <si>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</si>
  <si>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</si>
  <si>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</si>
  <si>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</si>
  <si>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</si>
  <si>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</si>
  <si>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</si>
  <si>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</si>
  <si>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</si>
  <si>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</si>
  <si>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</si>
  <si>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</si>
  <si>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</si>
  <si>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</si>
  <si>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</si>
  <si>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</si>
  <si>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</si>
  <si>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</si>
  <si>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</si>
  <si>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</si>
  <si>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</si>
  <si>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</si>
  <si>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</si>
  <si>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</si>
  <si>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</si>
  <si>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</si>
  <si>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</si>
  <si>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</si>
  <si>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</si>
  <si>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</si>
  <si>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</si>
  <si>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</si>
  <si>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</si>
  <si>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</si>
  <si>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</si>
  <si>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</si>
  <si>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</si>
  <si>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</si>
  <si>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</si>
  <si>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</si>
  <si>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</si>
  <si>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</si>
  <si>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</si>
  <si>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</si>
  <si>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</si>
  <si>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</si>
  <si>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</si>
  <si>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</si>
  <si>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</si>
  <si>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</si>
  <si>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</si>
  <si>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</si>
  <si>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</si>
  <si>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</si>
  <si>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</si>
  <si>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</si>
  <si>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</si>
  <si>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</si>
  <si>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</si>
  <si>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</si>
  <si>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</si>
  <si>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</si>
  <si>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</si>
  <si>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</si>
  <si>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</si>
  <si>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</si>
  <si>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</si>
  <si>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</si>
  <si>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</si>
  <si>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</si>
  <si>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</si>
  <si>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</si>
  <si>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</si>
  <si>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</si>
  <si>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</si>
  <si>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</si>
  <si>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</si>
  <si>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</si>
  <si>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</si>
  <si>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</si>
  <si>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</si>
  <si>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</si>
  <si>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</si>
  <si>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</si>
  <si>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</si>
  <si>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</si>
  <si>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</si>
  <si>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</si>
  <si>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</si>
  <si>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</si>
  <si>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</si>
  <si>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</si>
  <si>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</si>
  <si>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</si>
  <si>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</si>
  <si>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</si>
  <si>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</si>
  <si>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</si>
  <si>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</si>
  <si>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</si>
  <si>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</si>
  <si>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</si>
  <si>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</si>
  <si>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</si>
  <si>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</si>
  <si>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</si>
  <si>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</si>
  <si>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</si>
  <si>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</si>
  <si>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</si>
  <si>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</si>
  <si>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</si>
  <si>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</si>
  <si>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</si>
  <si>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</si>
  <si>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</si>
  <si>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</si>
  <si>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</si>
  <si>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</si>
  <si>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</si>
  <si>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</si>
  <si>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</si>
  <si>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</si>
  <si>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</si>
  <si>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</si>
  <si>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</si>
  <si>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</si>
  <si>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</si>
  <si>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</si>
  <si>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</si>
  <si>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</si>
  <si>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</si>
  <si>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</si>
  <si>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</si>
  <si>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</si>
  <si>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</si>
  <si>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</si>
  <si>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</si>
  <si>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</si>
  <si>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</si>
  <si>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</si>
  <si>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</si>
  <si>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</si>
  <si>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</si>
  <si>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</si>
  <si>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</si>
  <si>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</si>
  <si>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</si>
  <si>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</si>
  <si>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</si>
  <si>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</si>
  <si>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</si>
  <si>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</si>
  <si>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</si>
  <si>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</si>
  <si>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</si>
  <si>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</si>
  <si>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</si>
  <si>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</si>
  <si>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</si>
  <si>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</si>
  <si>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</si>
  <si>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</si>
  <si>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</si>
  <si>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</si>
  <si>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</si>
  <si>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</si>
  <si>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</si>
  <si>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</si>
  <si>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</si>
  <si>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</si>
  <si>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</si>
  <si>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</si>
  <si>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</si>
  <si>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</si>
  <si>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</si>
  <si>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</si>
  <si>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</si>
  <si>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</si>
  <si>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</si>
  <si>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</si>
  <si>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</si>
  <si>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</si>
  <si>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</si>
  <si>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</si>
  <si>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</si>
  <si>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</si>
  <si>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</si>
  <si>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</si>
  <si>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</si>
  <si>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</si>
  <si>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</si>
  <si>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</si>
  <si>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</si>
  <si>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</si>
  <si>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</si>
  <si>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</si>
  <si>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</si>
  <si>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</si>
  <si>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</si>
  <si>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</si>
  <si>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</si>
  <si>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</si>
  <si>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</si>
  <si>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</si>
  <si>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</si>
  <si>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</si>
  <si>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</si>
  <si>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</si>
  <si>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</si>
  <si>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</si>
  <si>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</si>
  <si>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</si>
  <si>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</si>
  <si>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</si>
  <si>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</si>
  <si>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</si>
  <si>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</si>
  <si>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</si>
  <si>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</si>
  <si>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</si>
  <si>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</si>
  <si>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</si>
  <si>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</si>
  <si>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</si>
  <si>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</si>
  <si>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</si>
  <si>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</si>
  <si>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</si>
  <si>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</si>
  <si>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</si>
  <si>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</si>
  <si>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</si>
  <si>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</si>
  <si>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</si>
  <si>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</si>
  <si>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</si>
  <si>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</si>
  <si>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</si>
  <si>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</si>
  <si>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</si>
  <si>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</si>
  <si>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</si>
  <si>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</si>
  <si>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</si>
  <si>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</si>
  <si>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</si>
  <si>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</si>
  <si>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</si>
  <si>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</si>
  <si>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</si>
  <si>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</si>
  <si>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</si>
  <si>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</si>
  <si>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</si>
  <si>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</si>
  <si>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</si>
  <si>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</si>
  <si>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</si>
  <si>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</si>
  <si>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</si>
  <si>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</si>
  <si>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</si>
  <si>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</si>
  <si>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</si>
  <si>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</si>
  <si>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</si>
  <si>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</si>
  <si>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</si>
  <si>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</si>
  <si>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</si>
  <si>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</si>
  <si>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</si>
  <si>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</si>
  <si>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</si>
  <si>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</si>
  <si>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</si>
  <si>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</si>
  <si>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</si>
  <si>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</si>
  <si>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</si>
  <si>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</si>
  <si>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</si>
  <si>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</si>
  <si>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</si>
  <si>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</si>
  <si>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</si>
  <si>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</si>
  <si>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</si>
  <si>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</si>
  <si>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</si>
  <si>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</si>
  <si>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</si>
  <si>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</si>
  <si>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</si>
  <si>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</si>
  <si>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</si>
  <si>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</si>
  <si>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</si>
  <si>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</si>
  <si>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</si>
  <si>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</si>
  <si>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</si>
  <si>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</si>
  <si>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</si>
  <si>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</si>
  <si>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</si>
  <si>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</si>
  <si>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</si>
  <si>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</si>
  <si>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</si>
  <si>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</si>
  <si>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</si>
  <si>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</si>
  <si>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</si>
  <si>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</si>
  <si>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</si>
  <si>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</si>
  <si>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</si>
  <si>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</si>
  <si>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</si>
  <si>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</si>
  <si>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</si>
  <si>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</si>
  <si>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</si>
  <si>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</si>
  <si>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</si>
  <si>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</si>
  <si>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</si>
  <si>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</si>
  <si>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</si>
  <si>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</si>
  <si>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</si>
  <si>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</si>
  <si>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</si>
  <si>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</si>
  <si>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</si>
  <si>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</si>
  <si>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</si>
  <si>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</si>
  <si>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</si>
  <si>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</si>
  <si>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</si>
  <si>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</si>
  <si>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</si>
  <si>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</si>
  <si>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</si>
  <si>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</si>
  <si>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</si>
  <si>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</si>
  <si>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</si>
  <si>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</si>
  <si>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</si>
  <si>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</si>
  <si>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</si>
  <si>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</si>
  <si>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</si>
  <si>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</si>
  <si>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</si>
  <si>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</si>
  <si>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</si>
  <si>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</si>
  <si>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</si>
  <si>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</si>
  <si>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</si>
  <si>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</si>
  <si>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</si>
  <si>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</si>
  <si>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</si>
  <si>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</si>
  <si>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</si>
  <si>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</si>
  <si>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</si>
  <si>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</si>
  <si>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</si>
  <si>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</si>
  <si>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</si>
  <si>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</si>
  <si>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</si>
  <si>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</si>
  <si>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</si>
  <si>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</si>
  <si>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</si>
  <si>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</si>
  <si>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</si>
  <si>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</si>
  <si>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</si>
  <si>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</si>
  <si>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</si>
  <si>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</si>
  <si>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</si>
  <si>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</si>
  <si>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</si>
  <si>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</si>
  <si>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</si>
  <si>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</si>
  <si>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</si>
  <si>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</si>
  <si>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</si>
  <si>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</si>
  <si>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</si>
  <si>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</si>
  <si>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</si>
  <si>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</si>
  <si>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</si>
  <si>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</si>
  <si>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</si>
  <si>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</si>
  <si>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</si>
  <si>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</si>
  <si>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</si>
  <si>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</si>
  <si>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</si>
  <si>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</si>
  <si>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</si>
  <si>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</si>
  <si>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</si>
  <si>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</si>
  <si>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</si>
  <si>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</si>
  <si>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</si>
  <si>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</si>
  <si>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</si>
  <si>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</si>
  <si>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</si>
  <si>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</si>
  <si>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</si>
  <si>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</si>
  <si>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</si>
  <si>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</si>
  <si>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</si>
  <si>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</si>
  <si>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</si>
  <si>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</si>
  <si>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</si>
  <si>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</si>
  <si>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</si>
  <si>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</si>
  <si>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</si>
  <si>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</si>
  <si>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</si>
  <si>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</si>
  <si>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</si>
  <si>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</si>
  <si>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</si>
  <si>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</si>
  <si>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</si>
  <si>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</si>
  <si>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</si>
  <si>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</si>
  <si>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</si>
  <si>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</si>
  <si>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</si>
  <si>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</si>
  <si>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</si>
  <si>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</si>
  <si>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</si>
  <si>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</si>
  <si>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</si>
  <si>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</si>
  <si>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</si>
  <si>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</si>
  <si>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</si>
  <si>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</si>
  <si>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</si>
  <si>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</si>
  <si>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</si>
  <si>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</si>
  <si>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</si>
  <si>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</si>
  <si>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</si>
  <si>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</si>
  <si>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</si>
  <si>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</si>
  <si>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</si>
  <si>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</si>
  <si>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</si>
  <si>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</si>
  <si>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</si>
  <si>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</si>
  <si>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</si>
  <si>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</si>
  <si>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</si>
  <si>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</si>
  <si>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</si>
  <si>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</si>
  <si>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</si>
  <si>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</si>
  <si>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</si>
  <si>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</si>
  <si>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</si>
  <si>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</si>
  <si>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</si>
  <si>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</si>
  <si>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</si>
  <si>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</si>
  <si>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</si>
  <si>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</si>
  <si>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</si>
  <si>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</si>
  <si>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</si>
  <si>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</si>
  <si>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</si>
  <si>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</si>
  <si>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</si>
  <si>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</si>
  <si>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</si>
  <si>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</si>
  <si>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</si>
  <si>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</si>
  <si>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</si>
  <si>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</si>
  <si>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</si>
  <si>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</si>
  <si>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</si>
  <si>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</si>
  <si>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</si>
  <si>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</si>
  <si>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</si>
  <si>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</si>
  <si>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</si>
  <si>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</si>
  <si>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</si>
  <si>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</si>
  <si>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</si>
  <si>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</si>
  <si>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</si>
  <si>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</si>
  <si>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</si>
  <si>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</si>
  <si>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</si>
  <si>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</si>
  <si>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</si>
  <si>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</si>
  <si>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</si>
  <si>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</si>
  <si>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</si>
  <si>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</si>
  <si>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</si>
  <si>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</si>
  <si>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</si>
  <si>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</si>
  <si>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</si>
  <si>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</si>
  <si>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</si>
  <si>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</si>
  <si>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</si>
  <si>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</si>
  <si>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</si>
  <si>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</si>
  <si>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</si>
  <si>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</si>
  <si>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</si>
  <si>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</si>
  <si>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</si>
  <si>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</si>
  <si>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</si>
  <si>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</si>
  <si>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</si>
  <si>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</si>
  <si>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</si>
  <si>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</si>
  <si>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</si>
  <si>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</si>
  <si>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</si>
  <si>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</si>
  <si>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</si>
  <si>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</si>
  <si>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</si>
  <si>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</si>
  <si>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</si>
  <si>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</si>
  <si>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</si>
  <si>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</si>
  <si>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</si>
  <si>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</si>
  <si>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</si>
  <si>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</si>
  <si>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</si>
  <si>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</si>
  <si>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</si>
  <si>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</si>
  <si>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</si>
  <si>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</si>
  <si>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</si>
  <si>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</si>
  <si>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</si>
  <si>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</si>
  <si>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</si>
  <si>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</si>
  <si>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</si>
  <si>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</si>
  <si>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</si>
  <si>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</si>
  <si>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</si>
  <si>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</si>
  <si>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</si>
  <si>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</si>
  <si>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</si>
  <si>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</si>
  <si>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</si>
  <si>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</si>
  <si>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</si>
  <si>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</si>
  <si>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</si>
  <si>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</si>
  <si>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</si>
  <si>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</si>
  <si>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</si>
  <si>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</si>
  <si>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</si>
  <si>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</si>
  <si>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</si>
  <si>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</si>
  <si>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</si>
  <si>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</si>
  <si>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</si>
  <si>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</si>
  <si>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</si>
  <si>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</si>
  <si>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</si>
  <si>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</si>
  <si>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</si>
  <si>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</si>
  <si>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</si>
  <si>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</si>
  <si>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</si>
  <si>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</si>
  <si>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</si>
  <si>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</si>
  <si>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</si>
  <si>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</si>
  <si>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</si>
  <si>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</si>
  <si>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</si>
  <si>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</si>
  <si>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</si>
  <si>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</si>
  <si>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</si>
  <si>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</si>
  <si>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</si>
  <si>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</si>
  <si>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</si>
  <si>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</si>
  <si>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</si>
  <si>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</si>
  <si>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</si>
  <si>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</si>
  <si>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</si>
  <si>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</si>
  <si>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</si>
  <si>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</si>
  <si>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</si>
  <si>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</si>
  <si>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</si>
  <si>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</si>
  <si>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</si>
  <si>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</si>
  <si>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</si>
  <si>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</si>
  <si>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</si>
  <si>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</si>
  <si>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</si>
  <si>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</si>
  <si>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</si>
  <si>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</si>
  <si>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</si>
  <si>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</si>
  <si>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</si>
  <si>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</si>
  <si>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</si>
  <si>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</si>
  <si>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</si>
  <si>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</si>
  <si>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</si>
  <si>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</si>
  <si>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</si>
  <si>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</si>
  <si>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</si>
  <si>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</si>
  <si>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</si>
  <si>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</si>
  <si>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</si>
  <si>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</si>
  <si>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</si>
  <si>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</si>
  <si>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</si>
  <si>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</si>
  <si>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</si>
  <si>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</si>
  <si>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</si>
  <si>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</si>
  <si>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</si>
  <si>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</si>
  <si>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</si>
  <si>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</si>
  <si>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</si>
  <si>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</si>
  <si>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</si>
  <si>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</si>
  <si>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</si>
  <si>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</si>
  <si>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</si>
  <si>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</si>
  <si>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</si>
  <si>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</si>
  <si>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</si>
  <si>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</si>
  <si>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</si>
  <si>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</si>
  <si>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</si>
  <si>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</si>
  <si>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</si>
  <si>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</si>
  <si>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</si>
  <si>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</si>
  <si>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</si>
  <si>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</si>
  <si>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</si>
  <si>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</si>
  <si>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</si>
  <si>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</si>
  <si>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</si>
  <si>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</si>
  <si>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</si>
  <si>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</si>
  <si>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</si>
  <si>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</si>
  <si>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</si>
  <si>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</si>
  <si>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</si>
  <si>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</si>
  <si>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</si>
  <si>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</si>
  <si>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</si>
  <si>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</si>
  <si>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</si>
  <si>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</si>
  <si>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</si>
  <si>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</si>
  <si>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</si>
  <si>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</si>
  <si>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</si>
  <si>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</si>
  <si>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</si>
  <si>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</si>
  <si>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</si>
  <si>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</si>
  <si>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</si>
  <si>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</si>
  <si>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</si>
  <si>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</si>
  <si>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</si>
  <si>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</si>
  <si>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</si>
  <si>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</si>
  <si>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</si>
  <si>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</si>
  <si>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</si>
  <si>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</si>
  <si>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</si>
  <si>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</si>
  <si>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</si>
  <si>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</si>
  <si>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</si>
  <si>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</si>
  <si>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</si>
  <si>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</si>
  <si>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</si>
  <si>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</si>
  <si>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</si>
  <si>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</si>
  <si>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</si>
  <si>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</si>
  <si>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</si>
  <si>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</si>
  <si>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</si>
  <si>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</si>
  <si>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</si>
  <si>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</si>
  <si>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</si>
  <si>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</si>
  <si>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</si>
  <si>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</si>
  <si>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</si>
  <si>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</si>
  <si>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</si>
  <si>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</si>
  <si>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</si>
  <si>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</si>
  <si>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</si>
  <si>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</si>
  <si>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</si>
  <si>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</si>
  <si>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</si>
  <si>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</si>
  <si>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</si>
  <si>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</si>
  <si>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</si>
  <si>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</si>
  <si>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</si>
  <si>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</si>
  <si>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</si>
  <si>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</si>
  <si>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</si>
  <si>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</si>
  <si>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</si>
  <si>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</si>
  <si>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</si>
  <si>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</si>
  <si>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</si>
  <si>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</si>
  <si>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</si>
  <si>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</si>
  <si>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</si>
  <si>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</si>
  <si>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</si>
  <si>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</si>
  <si>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</si>
  <si>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</si>
  <si>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</si>
  <si>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</si>
  <si>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</si>
  <si>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</si>
  <si>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</si>
  <si>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</si>
  <si>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</si>
  <si>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</si>
  <si>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</si>
  <si>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</si>
  <si>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</si>
  <si>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</si>
  <si>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</si>
  <si>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</si>
  <si>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</si>
  <si>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</si>
  <si>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</si>
  <si>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</si>
  <si>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</si>
  <si>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</si>
  <si>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</si>
  <si>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</si>
  <si>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</si>
  <si>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</si>
  <si>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</si>
  <si>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</si>
  <si>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</si>
  <si>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</si>
  <si>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</si>
  <si>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</si>
  <si>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</si>
  <si>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</si>
  <si>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</si>
  <si>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</si>
  <si>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</si>
  <si>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</si>
  <si>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</si>
  <si>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</si>
  <si>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</si>
  <si>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</si>
  <si>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</si>
  <si>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</si>
  <si>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</si>
  <si>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</si>
  <si>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</si>
  <si>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</si>
  <si>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</si>
  <si>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</si>
  <si>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</si>
  <si>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</si>
  <si>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</si>
  <si>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</si>
  <si>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</si>
  <si>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</si>
  <si>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</si>
  <si>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</si>
  <si>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</si>
  <si>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</si>
  <si>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</si>
  <si>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</si>
  <si>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</si>
  <si>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</si>
  <si>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</si>
  <si>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</si>
  <si>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</si>
  <si>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</si>
  <si>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</si>
  <si>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</si>
  <si>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</si>
  <si>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</si>
  <si>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</si>
  <si>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</si>
  <si>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</si>
  <si>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</si>
  <si>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</si>
  <si>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</si>
  <si>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</si>
  <si>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</si>
  <si>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</si>
  <si>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</si>
  <si>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</si>
  <si>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</si>
  <si>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</si>
  <si>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</si>
  <si>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</si>
  <si>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</si>
  <si>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</si>
  <si>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</si>
  <si>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</si>
  <si>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</si>
  <si>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</si>
  <si>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</si>
  <si>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</si>
  <si>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</si>
  <si>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</si>
  <si>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</si>
  <si>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</si>
  <si>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</si>
  <si>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</si>
  <si>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</si>
  <si>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</si>
  <si>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</si>
  <si>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</si>
  <si>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</si>
  <si>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</si>
  <si>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</si>
  <si>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</si>
  <si>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</si>
  <si>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</si>
  <si>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</si>
  <si>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</si>
  <si>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</si>
  <si>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</si>
  <si>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</si>
  <si>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</si>
  <si>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</si>
  <si>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</si>
  <si>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</si>
  <si>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</si>
  <si>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</si>
  <si>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</si>
  <si>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</si>
  <si>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</si>
  <si>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</si>
  <si>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</si>
  <si>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</si>
  <si>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</si>
  <si>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</si>
  <si>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</si>
  <si>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</si>
  <si>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</si>
  <si>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</si>
  <si>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</si>
  <si>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</si>
  <si>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</si>
  <si>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</si>
  <si>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</si>
  <si>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</si>
  <si>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</si>
  <si>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</si>
  <si>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</si>
  <si>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</si>
  <si>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</si>
  <si>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</si>
  <si>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</si>
  <si>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</si>
  <si>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</si>
  <si>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</si>
  <si>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</si>
  <si>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</si>
  <si>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</si>
  <si>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</si>
  <si>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</si>
  <si>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</si>
  <si>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</si>
  <si>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</si>
  <si>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</si>
  <si>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</si>
  <si>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</si>
  <si>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</si>
  <si>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</si>
  <si>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</si>
  <si>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</si>
  <si>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</si>
  <si>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</si>
  <si>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</si>
  <si>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</si>
  <si>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</si>
  <si>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</si>
  <si>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</si>
  <si>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</si>
  <si>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</si>
  <si>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</si>
  <si>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</si>
  <si>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</si>
  <si>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</si>
  <si>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</si>
  <si>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</si>
  <si>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</si>
  <si>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</si>
  <si>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</si>
  <si>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</si>
  <si>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</si>
  <si>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</si>
  <si>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</si>
  <si>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</si>
  <si>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</si>
  <si>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</si>
  <si>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</si>
  <si>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</si>
  <si>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</si>
  <si>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</si>
  <si>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</si>
  <si>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</si>
  <si>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</si>
  <si>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</si>
  <si>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</si>
  <si>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</si>
  <si>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</si>
  <si>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</si>
  <si>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</si>
  <si>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</si>
  <si>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</si>
  <si>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</si>
  <si>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</si>
  <si>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</si>
  <si>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</si>
  <si>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</si>
  <si>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</si>
  <si>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</si>
  <si>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</si>
  <si>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</si>
  <si>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</si>
  <si>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</si>
  <si>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</si>
  <si>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</si>
  <si>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</si>
  <si>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</si>
  <si>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</si>
  <si>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</si>
  <si>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</si>
  <si>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</si>
  <si>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</si>
  <si>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</si>
  <si>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</si>
  <si>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</si>
  <si>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</si>
  <si>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</si>
  <si>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</si>
  <si>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</si>
  <si>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</si>
  <si>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</si>
  <si>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</si>
  <si>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</si>
  <si>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</si>
  <si>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</si>
  <si>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</si>
  <si>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</si>
  <si>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</si>
  <si>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</si>
  <si>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</si>
  <si>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</si>
  <si>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</si>
  <si>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</si>
  <si>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</si>
  <si>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</si>
  <si>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</si>
  <si>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</si>
  <si>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</si>
  <si>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</si>
  <si>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</si>
  <si>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</si>
  <si>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</si>
  <si>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</si>
  <si>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</si>
  <si>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</si>
  <si>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</si>
  <si>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</si>
  <si>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</si>
  <si>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</si>
  <si>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</si>
  <si>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</si>
  <si>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</si>
  <si>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</si>
  <si>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</si>
  <si>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</si>
  <si>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</si>
  <si>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</si>
  <si>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</si>
  <si>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</si>
  <si>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</si>
  <si>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</si>
  <si>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</si>
  <si>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</si>
  <si>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</si>
  <si>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</si>
  <si>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</si>
  <si>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</si>
  <si>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</si>
  <si>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</si>
  <si>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</si>
  <si>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</si>
  <si>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</si>
  <si>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</si>
  <si>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</si>
  <si>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</si>
  <si>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</si>
  <si>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</si>
  <si>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</si>
  <si>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</si>
  <si>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</si>
  <si>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</si>
  <si>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</si>
  <si>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</si>
  <si>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</si>
  <si>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</si>
  <si>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</si>
  <si>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</si>
  <si>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</si>
  <si>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</si>
  <si>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</si>
  <si>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</si>
  <si>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</si>
  <si>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</si>
  <si>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</si>
  <si>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</si>
  <si>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</si>
  <si>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</si>
  <si>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</si>
  <si>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</si>
  <si>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</si>
  <si>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</si>
  <si>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</si>
  <si>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</si>
  <si>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</si>
  <si>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</si>
  <si>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</si>
  <si>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</si>
  <si>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</si>
  <si>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</si>
  <si>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</si>
  <si>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</si>
  <si>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</si>
  <si>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</si>
  <si>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</si>
  <si>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</si>
  <si>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</si>
  <si>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</si>
  <si>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</si>
  <si>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</si>
  <si>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</si>
  <si>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</si>
  <si>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</si>
  <si>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</si>
  <si>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</si>
  <si>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</si>
  <si>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</si>
  <si>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</si>
  <si>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</si>
  <si>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</si>
  <si>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</si>
  <si>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</si>
  <si>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</si>
  <si>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</si>
  <si>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</si>
  <si>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</si>
  <si>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</si>
  <si>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</si>
  <si>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</si>
  <si>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</si>
  <si>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</si>
  <si>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</si>
  <si>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</si>
  <si>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</si>
  <si>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</si>
  <si>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</si>
  <si>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</si>
  <si>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</si>
  <si>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</si>
  <si>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</si>
  <si>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</si>
  <si>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</si>
  <si>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</si>
  <si>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</si>
  <si>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</si>
  <si>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</si>
  <si>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</si>
  <si>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</si>
  <si>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</si>
  <si>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</si>
  <si>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</si>
  <si>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</si>
  <si>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</si>
  <si>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</si>
  <si>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</si>
  <si>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</si>
  <si>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</si>
  <si>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</si>
  <si>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</si>
  <si>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</si>
  <si>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</si>
  <si>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</si>
  <si>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</si>
  <si>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</si>
  <si>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</si>
  <si>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</si>
  <si>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</si>
  <si>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</si>
  <si>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</si>
  <si>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</si>
  <si>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</si>
  <si>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</si>
  <si>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</si>
  <si>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</si>
  <si>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</si>
  <si>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</si>
  <si>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</si>
  <si>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</si>
  <si>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</si>
  <si>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</si>
  <si>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</si>
  <si>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</si>
  <si>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</si>
  <si>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</si>
  <si>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</si>
  <si>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</si>
  <si>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</si>
  <si>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</si>
  <si>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</si>
  <si>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</si>
  <si>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</si>
  <si>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</si>
  <si>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</si>
  <si>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</si>
  <si>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</si>
  <si>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</si>
  <si>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</si>
  <si>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</si>
  <si>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</si>
  <si>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</si>
  <si>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</si>
  <si>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</si>
  <si>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</si>
  <si>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</si>
  <si>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</si>
  <si>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</si>
  <si>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</si>
  <si>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</si>
  <si>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</si>
  <si>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</si>
  <si>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</si>
  <si>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</si>
  <si>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</si>
  <si>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</si>
  <si>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</si>
  <si>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</si>
  <si>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</si>
  <si>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</si>
  <si>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</si>
  <si>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</si>
  <si>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</si>
  <si>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</si>
  <si>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</si>
  <si>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</si>
  <si>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</si>
  <si>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</si>
  <si>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</si>
  <si>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</si>
  <si>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</si>
  <si>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</si>
  <si>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</si>
  <si>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</si>
  <si>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</si>
  <si>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</si>
  <si>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</si>
  <si>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</si>
  <si>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</si>
  <si>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</si>
  <si>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</si>
  <si>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</si>
  <si>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</si>
  <si>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</si>
  <si>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</si>
  <si>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</si>
  <si>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</si>
  <si>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</si>
  <si>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</si>
  <si>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</si>
  <si>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</si>
  <si>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</si>
  <si>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</si>
  <si>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</si>
  <si>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</si>
  <si>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</si>
  <si>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</si>
  <si>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</si>
  <si>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</si>
  <si>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</si>
  <si>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</si>
  <si>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</si>
  <si>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</si>
  <si>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</si>
  <si>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</si>
  <si>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</si>
  <si>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</si>
  <si>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</si>
  <si>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</si>
  <si>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</si>
  <si>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</si>
  <si>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</si>
  <si>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</si>
  <si>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</si>
  <si>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</si>
  <si>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</si>
  <si>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</si>
  <si>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</si>
  <si>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</si>
  <si>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</si>
  <si>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</si>
  <si>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</si>
  <si>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</si>
  <si>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</si>
  <si>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</si>
  <si>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</si>
  <si>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</si>
  <si>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</si>
  <si>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</si>
  <si>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</si>
  <si>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</si>
  <si>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</si>
  <si>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</si>
  <si>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</si>
  <si>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</si>
  <si>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</si>
  <si>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</si>
  <si>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</si>
  <si>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</si>
  <si>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</si>
  <si>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</si>
  <si>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</si>
  <si>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</si>
  <si>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</si>
  <si>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</si>
  <si>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</si>
  <si>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</si>
  <si>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</si>
  <si>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</si>
  <si>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</si>
  <si>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</si>
  <si>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</si>
  <si>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</si>
  <si>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</si>
  <si>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</si>
  <si>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</si>
  <si>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</si>
  <si>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</si>
  <si>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</si>
  <si>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</si>
  <si>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</si>
  <si>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</si>
  <si>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</si>
  <si>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</si>
  <si>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</si>
  <si>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</si>
  <si>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</si>
  <si>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</si>
  <si>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</si>
  <si>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</si>
  <si>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</si>
  <si>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</si>
  <si>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</si>
  <si>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</si>
  <si>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</si>
  <si>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</si>
  <si>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</si>
  <si>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</si>
  <si>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</si>
  <si>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</si>
  <si>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</si>
  <si>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</si>
  <si>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</si>
  <si>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</si>
  <si>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</si>
  <si>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</si>
  <si>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</si>
  <si>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</si>
  <si>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</si>
  <si>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</si>
  <si>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</si>
  <si>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</si>
  <si>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</si>
  <si>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</si>
  <si>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</si>
  <si>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</si>
  <si>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</si>
  <si>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</si>
  <si>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</si>
  <si>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</si>
  <si>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</si>
  <si>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</si>
  <si>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</si>
  <si>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</si>
  <si>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</si>
  <si>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</si>
  <si>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</si>
  <si>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</si>
  <si>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</si>
  <si>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</si>
  <si>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</si>
  <si>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</si>
  <si>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</si>
  <si>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</si>
  <si>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</si>
  <si>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</si>
  <si>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</si>
  <si>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</si>
  <si>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</si>
  <si>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</si>
  <si>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</si>
  <si>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</si>
  <si>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</si>
  <si>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</si>
  <si>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</si>
  <si>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</si>
  <si>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</si>
  <si>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</si>
  <si>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</si>
  <si>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</si>
  <si>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</si>
  <si>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</si>
  <si>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</si>
  <si>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</si>
  <si>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</si>
  <si>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</si>
  <si>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</si>
  <si>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</si>
  <si>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</si>
  <si>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</si>
  <si>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</si>
  <si>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</si>
  <si>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</si>
  <si>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</si>
  <si>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</si>
  <si>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</si>
  <si>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</si>
  <si>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</si>
  <si>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</si>
  <si>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</si>
  <si>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</si>
  <si>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</si>
  <si>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</si>
  <si>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</si>
  <si>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</si>
  <si>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</si>
  <si>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</si>
  <si>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</si>
  <si>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</si>
  <si>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</si>
  <si>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</si>
  <si>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</si>
  <si>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</si>
  <si>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</si>
  <si>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</si>
  <si>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</si>
  <si>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</si>
  <si>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</si>
  <si>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</si>
  <si>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</si>
  <si>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</si>
  <si>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</si>
  <si>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</si>
  <si>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</si>
  <si>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</si>
  <si>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</si>
  <si>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</si>
  <si>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</si>
  <si>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</si>
  <si>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</si>
  <si>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</si>
  <si>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</si>
  <si>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</si>
  <si>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</si>
  <si>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</si>
  <si>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</si>
  <si>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</si>
  <si>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</si>
  <si>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</si>
  <si>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</si>
  <si>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</si>
  <si>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</si>
  <si>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</si>
  <si>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</si>
  <si>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</si>
  <si>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</si>
  <si>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</si>
  <si>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</si>
  <si>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</si>
  <si>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</si>
  <si>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</si>
  <si>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</si>
  <si>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</si>
  <si>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</si>
  <si>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</si>
  <si>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</si>
  <si>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</si>
  <si>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</si>
  <si>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</si>
  <si>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</si>
  <si>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</si>
  <si>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</si>
  <si>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</si>
  <si>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</si>
  <si>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</si>
  <si>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</si>
  <si>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</si>
  <si>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</si>
  <si>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</si>
  <si>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</si>
  <si>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</si>
  <si>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</si>
  <si>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</si>
  <si>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</si>
  <si>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</si>
  <si>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</si>
  <si>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</si>
  <si>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</si>
  <si>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</si>
  <si>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</si>
  <si>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</si>
  <si>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</si>
  <si>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</si>
  <si>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</si>
  <si>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</si>
  <si>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</si>
  <si>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</si>
  <si>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</si>
  <si>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</si>
  <si>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</si>
  <si>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</si>
  <si>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</si>
  <si>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</si>
  <si>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</si>
  <si>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</si>
  <si>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</si>
  <si>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</si>
  <si>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</si>
  <si>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</si>
  <si>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</si>
  <si>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</si>
  <si>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</si>
  <si>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</si>
  <si>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</si>
  <si>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</si>
  <si>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</si>
  <si>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</si>
  <si>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</si>
  <si>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</si>
  <si>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</si>
  <si>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</si>
  <si>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</si>
  <si>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</si>
  <si>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</si>
  <si>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</si>
  <si>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</si>
  <si>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</si>
  <si>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</si>
  <si>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</si>
  <si>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</si>
  <si>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</si>
  <si>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</si>
  <si>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</si>
  <si>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</si>
  <si>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</si>
  <si>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</si>
  <si>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</si>
  <si>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</si>
  <si>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</si>
  <si>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</si>
  <si>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</si>
  <si>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</si>
  <si>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</si>
  <si>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</si>
  <si>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</si>
  <si>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</si>
  <si>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</si>
  <si>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</si>
  <si>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</si>
  <si>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</si>
  <si>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</si>
  <si>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</si>
  <si>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</si>
  <si>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</si>
  <si>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</si>
  <si>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</si>
  <si>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</si>
  <si>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</si>
  <si>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</si>
  <si>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</si>
  <si>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</si>
  <si>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</si>
  <si>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</si>
  <si>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</si>
  <si>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</si>
  <si>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</si>
  <si>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</si>
  <si>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</si>
  <si>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</si>
  <si>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</si>
  <si>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</si>
  <si>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</si>
  <si>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</si>
  <si>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</si>
  <si>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</si>
  <si>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</si>
  <si>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</si>
  <si>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</si>
  <si>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</si>
  <si>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</si>
  <si>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</si>
  <si>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</si>
  <si>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</si>
  <si>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</si>
  <si>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</si>
  <si>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</si>
  <si>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</si>
  <si>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</si>
  <si>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</si>
  <si>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</si>
  <si>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</si>
  <si>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</si>
  <si>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</si>
  <si>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</si>
  <si>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</si>
  <si>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</si>
  <si>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</si>
  <si>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</si>
  <si>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</si>
  <si>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</si>
  <si>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</si>
  <si>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</si>
  <si>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</si>
  <si>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</si>
  <si>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</si>
  <si>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</si>
  <si>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</si>
  <si>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</si>
  <si>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</si>
  <si>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</si>
  <si>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</si>
  <si>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</si>
  <si>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</si>
  <si>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</si>
  <si>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</si>
  <si>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</si>
  <si>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</si>
  <si>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</si>
  <si>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</si>
  <si>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</si>
  <si>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</si>
  <si>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</si>
  <si>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</si>
  <si>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</si>
  <si>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</si>
  <si>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</si>
  <si>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</si>
  <si>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</si>
  <si>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</si>
  <si>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</si>
  <si>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</si>
  <si>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</si>
  <si>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</si>
  <si>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</si>
  <si>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</si>
  <si>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</si>
  <si>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</si>
  <si>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</si>
  <si>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</si>
  <si>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</si>
  <si>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</si>
  <si>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</si>
  <si>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</si>
  <si>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</si>
  <si>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</si>
  <si>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</si>
  <si>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</si>
  <si>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</si>
  <si>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</si>
  <si>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</si>
  <si>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</si>
  <si>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</si>
  <si>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</si>
  <si>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</si>
  <si>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</si>
  <si>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</si>
  <si>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</si>
  <si>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</si>
  <si>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</si>
  <si>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</si>
  <si>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</si>
  <si>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</si>
  <si>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</si>
  <si>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</si>
  <si>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</si>
  <si>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</si>
  <si>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</si>
  <si>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</si>
  <si>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</si>
  <si>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</si>
  <si>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</si>
  <si>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</si>
  <si>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</si>
  <si>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</si>
  <si>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</si>
  <si>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</si>
  <si>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</si>
  <si>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</si>
  <si>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</si>
  <si>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</si>
  <si>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</si>
  <si>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</si>
  <si>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</si>
  <si>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</si>
  <si>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</si>
  <si>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</si>
  <si>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</si>
  <si>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</si>
  <si>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</si>
  <si>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</si>
  <si>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</si>
  <si>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</si>
  <si>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</si>
  <si>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</si>
  <si>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</si>
  <si>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</si>
  <si>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</si>
  <si>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</si>
  <si>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</si>
  <si>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</si>
  <si>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</si>
  <si>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</si>
  <si>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</si>
  <si>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</si>
  <si>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</si>
  <si>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</si>
  <si>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</si>
  <si>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</si>
  <si>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</si>
  <si>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</si>
  <si>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</si>
  <si>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</si>
  <si>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</si>
  <si>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</si>
  <si>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</si>
  <si>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</si>
  <si>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</si>
  <si>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</si>
  <si>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</si>
  <si>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</si>
  <si>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</si>
  <si>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</si>
  <si>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</si>
  <si>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</si>
  <si>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</si>
  <si>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</si>
  <si>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</si>
  <si>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</si>
  <si>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</si>
  <si>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</si>
  <si>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</si>
  <si>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</si>
  <si>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</si>
  <si>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</si>
  <si>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</si>
  <si>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</si>
  <si>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</si>
  <si>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</si>
  <si>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</si>
  <si>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</si>
  <si>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</si>
  <si>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</si>
  <si>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</si>
  <si>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</si>
  <si>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</si>
  <si>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</si>
  <si>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</si>
  <si>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</si>
  <si>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</si>
  <si>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</si>
  <si>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</si>
  <si>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</si>
  <si>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</si>
  <si>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</si>
  <si>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</si>
  <si>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</si>
  <si>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</si>
  <si>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</si>
  <si>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</si>
  <si>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</si>
  <si>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</si>
  <si>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</si>
  <si>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</si>
  <si>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</si>
  <si>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</si>
  <si>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</si>
  <si>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</si>
  <si>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</si>
  <si>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</si>
  <si>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</si>
  <si>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</si>
  <si>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</si>
  <si>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</si>
  <si>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</si>
  <si>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</si>
  <si>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</si>
  <si>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</si>
  <si>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</si>
  <si>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</si>
  <si>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</si>
  <si>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</si>
  <si>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</si>
  <si>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</si>
  <si>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</si>
  <si>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</si>
  <si>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</si>
  <si>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</si>
  <si>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</si>
  <si>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</si>
  <si>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</si>
  <si>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</si>
  <si>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</si>
  <si>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</si>
  <si>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</si>
  <si>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</si>
  <si>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</si>
  <si>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</si>
  <si>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</si>
  <si>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</si>
  <si>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</si>
  <si>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</si>
  <si>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</si>
  <si>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</si>
  <si>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</si>
  <si>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</si>
  <si>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</si>
  <si>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</si>
  <si>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</si>
  <si>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</si>
  <si>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</si>
  <si>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</si>
  <si>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</si>
  <si>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</si>
  <si>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</si>
  <si>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</si>
  <si>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</si>
  <si>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</si>
  <si>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</si>
  <si>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</si>
  <si>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</si>
  <si>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</si>
  <si>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</si>
  <si>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</si>
  <si>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</si>
  <si>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</si>
  <si>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</si>
  <si>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</si>
  <si>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</si>
  <si>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</si>
  <si>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</si>
  <si>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</si>
  <si>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</si>
  <si>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</si>
  <si>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</si>
  <si>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</si>
  <si>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</si>
  <si>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</si>
  <si>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</si>
  <si>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</si>
  <si>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</si>
  <si>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</si>
  <si>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</si>
  <si>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</si>
  <si>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</si>
  <si>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</si>
  <si>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</si>
  <si>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</si>
  <si>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</si>
  <si>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</si>
  <si>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</si>
  <si>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</si>
  <si>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</si>
  <si>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</si>
  <si>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</si>
  <si>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</si>
  <si>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</si>
  <si>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</si>
  <si>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</si>
  <si>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</si>
  <si>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</si>
  <si>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</si>
  <si>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</si>
  <si>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</si>
  <si>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</si>
  <si>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</si>
  <si>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</si>
  <si>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</si>
  <si>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</si>
  <si>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</si>
  <si>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</si>
  <si>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</si>
  <si>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</si>
  <si>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</si>
  <si>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</si>
  <si>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</si>
  <si>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</si>
  <si>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</si>
  <si>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</si>
  <si>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</si>
  <si>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</si>
  <si>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</si>
  <si>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</si>
  <si>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</si>
  <si>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</si>
  <si>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</si>
  <si>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</si>
  <si>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</si>
  <si>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</si>
  <si>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</si>
  <si>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</si>
  <si>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</si>
  <si>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</si>
  <si>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</si>
  <si>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</si>
  <si>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</si>
  <si>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</si>
  <si>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</si>
  <si>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</si>
  <si>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</si>
  <si>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</si>
  <si>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</si>
  <si>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</si>
  <si>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</si>
  <si>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</si>
  <si>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</si>
  <si>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</si>
  <si>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</si>
  <si>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</si>
  <si>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</si>
  <si>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</si>
  <si>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</si>
  <si>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</si>
  <si>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</si>
  <si>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</si>
  <si>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</si>
  <si>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</si>
  <si>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</si>
  <si>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</si>
  <si>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</si>
  <si>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</si>
  <si>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</si>
  <si>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</si>
  <si>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</si>
  <si>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</si>
  <si>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</si>
  <si>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</si>
  <si>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</si>
  <si>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</si>
  <si>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</si>
  <si>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</si>
  <si>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</si>
  <si>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</si>
  <si>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</si>
  <si>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</si>
  <si>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</si>
  <si>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</si>
  <si>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</si>
  <si>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</si>
  <si>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</si>
  <si>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</si>
  <si>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</si>
  <si>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</si>
  <si>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</si>
  <si>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</si>
  <si>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</si>
  <si>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</si>
  <si>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</si>
  <si>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</si>
  <si>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</si>
  <si>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</si>
  <si>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</si>
  <si>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</si>
  <si>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</si>
  <si>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</si>
  <si>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</si>
  <si>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</si>
  <si>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</si>
  <si>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</si>
  <si>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</si>
  <si>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</si>
  <si>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</si>
  <si>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</si>
  <si>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</si>
  <si>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</si>
  <si>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</si>
  <si>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</si>
  <si>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</si>
  <si>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</si>
  <si>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</si>
  <si>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</si>
  <si>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</si>
  <si>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</si>
  <si>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</si>
  <si>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</si>
  <si>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</si>
  <si>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</si>
  <si>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</si>
  <si>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</si>
  <si>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</si>
  <si>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</si>
  <si>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</si>
  <si>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</si>
  <si>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</si>
  <si>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</si>
  <si>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</si>
  <si>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</si>
  <si>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</si>
  <si>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</si>
  <si>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</si>
  <si>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</si>
  <si>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</si>
  <si>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</si>
  <si>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</si>
  <si>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</si>
  <si>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</si>
  <si>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</si>
  <si>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</si>
  <si>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</si>
  <si>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</si>
  <si>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</si>
  <si>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</si>
  <si>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</si>
  <si>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</si>
  <si>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</si>
  <si>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</si>
  <si>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</si>
  <si>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</si>
  <si>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</si>
  <si>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</si>
  <si>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</si>
  <si>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</si>
  <si>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</si>
  <si>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</si>
  <si>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</si>
  <si>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</si>
  <si>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</si>
  <si>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</si>
  <si>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</si>
  <si>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</si>
  <si>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</si>
  <si>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</si>
  <si>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</si>
  <si>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</si>
  <si>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</si>
  <si>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</si>
  <si>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</si>
  <si>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</si>
  <si>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</si>
  <si>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</si>
  <si>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</si>
  <si>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</si>
  <si>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</si>
  <si>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</si>
  <si>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</si>
  <si>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</si>
  <si>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</si>
  <si>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</si>
  <si>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</si>
  <si>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</si>
  <si>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</si>
  <si>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</si>
  <si>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</si>
  <si>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</si>
  <si>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</si>
  <si>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</si>
  <si>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</si>
  <si>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</si>
  <si>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</si>
  <si>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</si>
  <si>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</si>
  <si>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</si>
  <si>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</si>
  <si>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</si>
  <si>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</si>
  <si>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</si>
  <si>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</si>
  <si>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</si>
  <si>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</si>
  <si>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</si>
  <si>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</si>
  <si>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</si>
  <si>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</si>
  <si>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</si>
  <si>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</si>
  <si>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</si>
  <si>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</si>
  <si>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</si>
  <si>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</si>
  <si>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</si>
  <si>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</si>
  <si>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</si>
  <si>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</si>
  <si>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</si>
  <si>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</si>
  <si>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</si>
  <si>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</si>
  <si>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</si>
  <si>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</si>
  <si>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</si>
  <si>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</si>
  <si>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</si>
  <si>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</si>
  <si>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</si>
  <si>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</si>
  <si>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</si>
  <si>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</si>
  <si>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</si>
  <si>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</si>
  <si>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</si>
  <si>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</si>
  <si>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</si>
  <si>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</si>
  <si>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</si>
  <si>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</si>
  <si>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</si>
  <si>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</si>
  <si>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</si>
  <si>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</si>
  <si>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</si>
  <si>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</si>
  <si>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</si>
  <si>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</si>
  <si>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</si>
  <si>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</si>
  <si>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</si>
  <si>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</si>
  <si>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</si>
  <si>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</si>
  <si>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</si>
  <si>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</si>
  <si>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</si>
  <si>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</si>
  <si>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</si>
  <si>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</si>
  <si>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</si>
  <si>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</si>
  <si>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</si>
  <si>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</si>
  <si>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</si>
  <si>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</si>
  <si>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</si>
  <si>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</si>
  <si>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</si>
  <si>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</si>
  <si>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</si>
  <si>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</si>
  <si>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</si>
  <si>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</si>
  <si>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</si>
  <si>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</si>
  <si>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</si>
  <si>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</si>
  <si>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</si>
  <si>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</si>
  <si>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</si>
  <si>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</si>
  <si>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</si>
  <si>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</si>
  <si>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</si>
  <si>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</si>
  <si>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</si>
  <si>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</si>
  <si>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</si>
  <si>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</si>
  <si>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</si>
  <si>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</si>
  <si>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</si>
  <si>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</si>
  <si>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</si>
  <si>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</si>
  <si>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</si>
  <si>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</si>
  <si>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</si>
  <si>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</si>
  <si>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</si>
  <si>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</si>
  <si>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</si>
  <si>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</si>
  <si>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</si>
  <si>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</si>
  <si>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</si>
  <si>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</si>
  <si>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</si>
  <si>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</si>
  <si>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</si>
  <si>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</si>
  <si>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</si>
  <si>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</si>
  <si>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</si>
  <si>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</si>
  <si>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</si>
  <si>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</si>
  <si>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</si>
  <si>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</si>
  <si>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</si>
  <si>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</si>
  <si>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</si>
  <si>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</si>
  <si>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</si>
  <si>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</si>
  <si>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</si>
  <si>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</si>
  <si>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</si>
  <si>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</si>
  <si>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</si>
  <si>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</si>
  <si>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</si>
  <si>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</si>
  <si>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</si>
  <si>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</si>
  <si>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</si>
  <si>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</si>
  <si>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</si>
  <si>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</si>
  <si>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</si>
  <si>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</si>
  <si>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</si>
  <si>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</si>
  <si>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</si>
  <si>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</si>
  <si>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</si>
  <si>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</si>
  <si>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</si>
  <si>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</si>
  <si>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</si>
  <si>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</si>
  <si>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</si>
  <si>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</si>
  <si>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</si>
  <si>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</si>
  <si>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</si>
  <si>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</si>
  <si>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</si>
  <si>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</si>
  <si>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</si>
  <si>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</si>
  <si>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</si>
  <si>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</si>
  <si>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</si>
  <si>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</si>
  <si>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</si>
  <si>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</si>
  <si>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</si>
  <si>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</si>
  <si>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</si>
  <si>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</si>
  <si>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</si>
  <si>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</si>
  <si>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</si>
  <si>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</si>
  <si>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</si>
  <si>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</si>
  <si>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</si>
  <si>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</si>
  <si>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</si>
  <si>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</si>
  <si>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</si>
  <si>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</si>
  <si>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</si>
  <si>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</si>
  <si>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</si>
  <si>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</si>
  <si>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</si>
  <si>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</si>
  <si>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</si>
  <si>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</si>
  <si>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</si>
  <si>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</si>
  <si>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</si>
  <si>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</si>
  <si>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</si>
  <si>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</si>
  <si>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</si>
  <si>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</si>
  <si>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</si>
  <si>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</si>
  <si>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</si>
  <si>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</si>
  <si>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</si>
  <si>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</si>
  <si>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</si>
  <si>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</si>
  <si>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</si>
  <si>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</si>
  <si>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</si>
  <si>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</si>
  <si>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</si>
  <si>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</si>
  <si>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</si>
  <si>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</si>
  <si>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</si>
  <si>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</si>
  <si>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</si>
  <si>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</si>
  <si>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</si>
  <si>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</si>
  <si>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</si>
  <si>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</si>
  <si>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</si>
  <si>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</si>
  <si>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</si>
  <si>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</si>
  <si>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</si>
  <si>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</si>
  <si>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</si>
  <si>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</si>
  <si>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</si>
  <si>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</si>
  <si>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</si>
  <si>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</si>
  <si>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</si>
  <si>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</si>
  <si>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</si>
  <si>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</si>
  <si>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</si>
  <si>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</si>
  <si>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</si>
  <si>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</si>
  <si>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</si>
  <si>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</si>
  <si>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</si>
  <si>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</si>
  <si>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</si>
  <si>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</si>
  <si>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</si>
  <si>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</si>
  <si>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</si>
  <si>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</si>
  <si>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</si>
  <si>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</si>
  <si>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</si>
  <si>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</si>
  <si>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</si>
  <si>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</si>
  <si>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</si>
  <si>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</si>
  <si>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</si>
  <si>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</si>
  <si>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</si>
  <si>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</si>
  <si>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</si>
  <si>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</si>
  <si>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</si>
  <si>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</si>
  <si>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</si>
  <si>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</si>
  <si>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</si>
  <si>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</si>
  <si>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</si>
  <si>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</si>
  <si>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</si>
  <si>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</si>
  <si>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</si>
  <si>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</si>
  <si>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</si>
  <si>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</si>
  <si>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</si>
  <si>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</si>
  <si>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</si>
  <si>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</si>
  <si>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</si>
  <si>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</si>
  <si>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</si>
  <si>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</si>
  <si>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</si>
  <si>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</si>
  <si>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</si>
  <si>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</si>
  <si>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</si>
  <si>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</si>
  <si>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</si>
  <si>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</si>
  <si>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</si>
  <si>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</si>
  <si>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</si>
  <si>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</si>
  <si>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</si>
  <si>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</si>
  <si>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</si>
  <si>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</si>
  <si>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</si>
  <si>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</si>
  <si>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</si>
  <si>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</si>
  <si>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</si>
  <si>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</si>
  <si>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</si>
  <si>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</si>
  <si>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</si>
  <si>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</si>
  <si>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</si>
  <si>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</si>
  <si>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</si>
  <si>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</si>
  <si>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</si>
  <si>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</si>
  <si>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</si>
  <si>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</si>
  <si>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</si>
  <si>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</si>
  <si>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</si>
  <si>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</si>
  <si>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</si>
  <si>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</si>
  <si>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</si>
  <si>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</si>
  <si>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</si>
  <si>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</si>
  <si>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</si>
  <si>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</si>
  <si>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</si>
  <si>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</si>
  <si>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</si>
  <si>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</si>
  <si>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</si>
  <si>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</si>
  <si>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</si>
  <si>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</si>
  <si>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</si>
  <si>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</si>
  <si>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</si>
  <si>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</si>
  <si>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</si>
  <si>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</si>
  <si>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</si>
  <si>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</si>
  <si>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</si>
  <si>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</si>
  <si>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</si>
  <si>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</si>
  <si>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</si>
  <si>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</si>
  <si>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</si>
  <si>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</si>
  <si>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</si>
  <si>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</si>
  <si>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</si>
  <si>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</si>
  <si>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</si>
  <si>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</si>
  <si>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</si>
  <si>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</si>
  <si>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</si>
  <si>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</si>
  <si>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</si>
  <si>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</si>
  <si>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</si>
  <si>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</si>
  <si>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</si>
  <si>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</si>
  <si>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</si>
  <si>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</si>
  <si>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</si>
  <si>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</si>
  <si>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</si>
  <si>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</si>
  <si>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</si>
  <si>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</si>
  <si>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</si>
  <si>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</si>
  <si>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</si>
  <si>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</si>
  <si>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</si>
  <si>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</si>
  <si>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</si>
  <si>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</si>
  <si>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</si>
  <si>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</si>
  <si>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</si>
  <si>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</si>
  <si>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</si>
  <si>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</si>
  <si>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</si>
  <si>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</si>
  <si>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</si>
  <si>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</si>
  <si>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</si>
  <si>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</si>
  <si>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</si>
  <si>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</si>
  <si>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</si>
  <si>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</si>
  <si>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</si>
  <si>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</si>
  <si>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</si>
  <si>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</si>
  <si>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</si>
  <si>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</si>
  <si>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</si>
  <si>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</si>
  <si>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</si>
  <si>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</si>
  <si>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</si>
  <si>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</si>
  <si>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</si>
  <si>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</si>
  <si>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</si>
  <si>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</si>
  <si>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</si>
  <si>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</si>
  <si>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</si>
  <si>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</si>
  <si>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</si>
  <si>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</si>
  <si>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</si>
  <si>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</si>
  <si>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</si>
  <si>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</si>
  <si>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</si>
  <si>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</si>
  <si>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</si>
  <si>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</si>
  <si>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</si>
  <si>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</si>
  <si>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</si>
  <si>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</si>
  <si>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</si>
  <si>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</si>
  <si>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</si>
  <si>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</si>
  <si>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</si>
  <si>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</si>
  <si>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</si>
  <si>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</si>
  <si>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</si>
  <si>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</si>
  <si>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</si>
  <si>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</si>
  <si>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</si>
  <si>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</si>
  <si>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</si>
  <si>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</si>
  <si>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</si>
  <si>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</si>
  <si>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</si>
  <si>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</si>
  <si>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</si>
  <si>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</si>
  <si>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</si>
  <si>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</si>
  <si>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</si>
  <si>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</si>
  <si>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</si>
  <si>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</si>
  <si>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</si>
  <si>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</si>
  <si>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</si>
  <si>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</si>
  <si>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</si>
  <si>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</si>
  <si>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</si>
  <si>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</si>
  <si>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</si>
  <si>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</si>
  <si>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</si>
  <si>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</si>
  <si>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</si>
  <si>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</si>
  <si>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</si>
  <si>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</si>
  <si>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</si>
  <si>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</si>
  <si>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</si>
  <si>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</si>
  <si>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</si>
  <si>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</si>
  <si>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</si>
  <si>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</si>
  <si>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</si>
  <si>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</si>
  <si>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</si>
  <si>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</si>
  <si>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</si>
  <si>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</si>
  <si>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</si>
  <si>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</si>
  <si>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</si>
  <si>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</si>
  <si>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</si>
  <si>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</si>
  <si>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</si>
  <si>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</si>
  <si>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</si>
  <si>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</si>
  <si>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</si>
  <si>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</si>
  <si>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</si>
  <si>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</si>
  <si>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</si>
  <si>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</si>
  <si>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</si>
  <si>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</si>
  <si>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</si>
  <si>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</si>
  <si>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</si>
  <si>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</si>
  <si>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</si>
  <si>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</si>
  <si>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</si>
  <si>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</si>
  <si>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</si>
  <si>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</si>
  <si>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</si>
  <si>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</si>
  <si>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</si>
  <si>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</si>
  <si>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</si>
  <si>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</si>
  <si>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</si>
  <si>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</si>
  <si>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</si>
  <si>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</si>
  <si>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</si>
  <si>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</si>
  <si>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</si>
  <si>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</si>
  <si>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</si>
  <si>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</si>
  <si>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</si>
  <si>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</si>
  <si>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</si>
  <si>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</si>
  <si>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</si>
  <si>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</si>
  <si>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</si>
  <si>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</si>
  <si>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</si>
  <si>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</si>
  <si>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</si>
  <si>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</si>
  <si>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</si>
  <si>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</si>
  <si>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</si>
  <si>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</si>
  <si>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</si>
  <si>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</si>
  <si>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</si>
  <si>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</si>
  <si>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</si>
  <si>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</si>
  <si>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</si>
  <si>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</si>
  <si>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</si>
  <si>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</si>
  <si>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</si>
  <si>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</si>
  <si>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</si>
  <si>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</si>
  <si>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</si>
  <si>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</si>
  <si>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</si>
  <si>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</si>
  <si>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</si>
  <si>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</si>
  <si>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</si>
  <si>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</si>
  <si>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</si>
  <si>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</si>
  <si>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</si>
  <si>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</si>
  <si>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</si>
  <si>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</si>
  <si>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</si>
  <si>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</si>
  <si>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</si>
  <si>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</si>
  <si>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</si>
  <si>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</si>
  <si>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</si>
  <si>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</si>
  <si>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</si>
  <si>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</si>
  <si>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</si>
  <si>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</si>
  <si>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</si>
  <si>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</si>
  <si>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</si>
  <si>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</si>
  <si>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</si>
  <si>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</si>
  <si>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</si>
  <si>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</si>
  <si>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</si>
  <si>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</si>
  <si>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</si>
  <si>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</si>
  <si>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</si>
  <si>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</si>
  <si>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</si>
  <si>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</si>
  <si>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</si>
  <si>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</si>
  <si>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</si>
  <si>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</si>
  <si>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</si>
  <si>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</si>
  <si>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</si>
  <si>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</si>
  <si>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</si>
  <si>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</si>
  <si>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</si>
  <si>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</si>
  <si>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</si>
  <si>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</si>
  <si>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</si>
  <si>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</si>
  <si>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</si>
  <si>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</si>
  <si>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</si>
  <si>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</si>
  <si>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</si>
  <si>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</si>
  <si>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</si>
  <si>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</si>
  <si>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</si>
  <si>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</si>
  <si>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</si>
  <si>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</si>
  <si>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</si>
  <si>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</si>
  <si>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</si>
  <si>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</si>
  <si>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</si>
  <si>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</si>
  <si>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</si>
  <si>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</si>
  <si>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</si>
  <si>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</si>
  <si>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</si>
  <si>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</si>
  <si>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</si>
  <si>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</si>
  <si>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</si>
  <si>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</si>
  <si>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</si>
  <si>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</si>
  <si>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</si>
  <si>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</si>
  <si>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</si>
  <si>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</si>
  <si>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</si>
  <si>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</si>
  <si>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</si>
  <si>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</si>
  <si>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</si>
  <si>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</si>
  <si>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</si>
  <si>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</si>
  <si>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</si>
  <si>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</si>
  <si>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</si>
  <si>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</si>
  <si>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</si>
  <si>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</si>
  <si>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</si>
  <si>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</si>
  <si>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</si>
  <si>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</si>
  <si>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</si>
  <si>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</si>
  <si>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</si>
  <si>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</si>
  <si>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</si>
  <si>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</si>
  <si>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</si>
  <si>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</si>
  <si>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</si>
  <si>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</si>
  <si>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</si>
  <si>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</si>
  <si>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</si>
  <si>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</si>
  <si>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</si>
  <si>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</si>
  <si>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</si>
  <si>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</si>
  <si>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</si>
  <si>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</si>
  <si>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</si>
  <si>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</si>
  <si>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</si>
  <si>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</si>
  <si>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</si>
  <si>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</si>
  <si>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</si>
  <si>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</si>
  <si>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</si>
  <si>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</si>
  <si>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</si>
  <si>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</si>
  <si>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</si>
  <si>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</si>
  <si>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</si>
  <si>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</si>
  <si>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</si>
  <si>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</si>
  <si>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</si>
  <si>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</si>
  <si>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</si>
  <si>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</si>
  <si>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</si>
  <si>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</si>
  <si>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</si>
  <si>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</si>
  <si>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</si>
  <si>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</si>
  <si>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</si>
  <si>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</si>
  <si>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</si>
  <si>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</si>
  <si>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</si>
  <si>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</si>
  <si>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</si>
  <si>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</si>
  <si>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</si>
  <si>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</si>
  <si>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</si>
  <si>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</si>
  <si>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</si>
  <si>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</si>
  <si>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</si>
  <si>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</si>
  <si>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</si>
  <si>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</si>
  <si>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</si>
  <si>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</si>
  <si>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</si>
  <si>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</si>
  <si>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</si>
  <si>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</si>
  <si>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</si>
  <si>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</si>
  <si>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</si>
  <si>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</si>
  <si>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</si>
  <si>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</si>
  <si>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</si>
  <si>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</si>
  <si>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</si>
  <si>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</si>
  <si>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</si>
  <si>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</si>
  <si>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</si>
  <si>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</si>
  <si>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</si>
  <si>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</si>
  <si>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</si>
  <si>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</si>
  <si>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</si>
  <si>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</si>
  <si>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</si>
  <si>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</si>
  <si>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</si>
  <si>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</si>
  <si>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</si>
  <si>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</si>
  <si>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</si>
  <si>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</si>
  <si>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</si>
  <si>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</si>
  <si>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</si>
  <si>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</si>
  <si>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</si>
  <si>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</si>
  <si>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</si>
  <si>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</si>
  <si>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</si>
  <si>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</si>
  <si>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</si>
  <si>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</si>
  <si>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</si>
  <si>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</si>
  <si>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</si>
  <si>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</si>
  <si>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</si>
  <si>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</si>
  <si>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</si>
  <si>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</si>
  <si>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</si>
  <si>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</si>
  <si>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</si>
  <si>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</si>
  <si>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</si>
  <si>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</si>
  <si>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</si>
  <si>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</si>
  <si>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</si>
  <si>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</si>
  <si>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</si>
  <si>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</si>
  <si>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</si>
  <si>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</si>
  <si>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</si>
  <si>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</si>
  <si>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</si>
  <si>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</si>
  <si>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</si>
  <si>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</si>
  <si>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</si>
  <si>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</si>
  <si>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</si>
  <si>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</si>
  <si>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</si>
  <si>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</si>
  <si>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</si>
  <si>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</si>
  <si>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</si>
  <si>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</si>
  <si>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</si>
  <si>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</si>
  <si>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</si>
  <si>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</si>
  <si>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</si>
  <si>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</si>
  <si>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</si>
  <si>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</si>
  <si>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</si>
  <si>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</si>
  <si>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</si>
  <si>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</si>
  <si>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</si>
  <si>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</si>
  <si>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</si>
  <si>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</si>
  <si>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</si>
  <si>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</si>
  <si>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</si>
  <si>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</si>
  <si>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</si>
  <si>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</si>
  <si>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</si>
  <si>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</si>
  <si>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</si>
  <si>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</si>
  <si>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</si>
  <si>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</si>
  <si>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</si>
  <si>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</si>
  <si>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</si>
  <si>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</si>
  <si>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</si>
  <si>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</si>
  <si>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</si>
  <si>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</si>
  <si>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</si>
  <si>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</si>
  <si>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</si>
  <si>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</si>
  <si>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</si>
  <si>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</si>
  <si>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</si>
  <si>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</si>
  <si>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</si>
  <si>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</si>
  <si>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</si>
  <si>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</si>
  <si>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</si>
  <si>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</si>
  <si>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</si>
  <si>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</si>
  <si>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</si>
  <si>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</si>
  <si>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</si>
  <si>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</si>
  <si>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</si>
  <si>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</si>
  <si>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</si>
  <si>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</si>
  <si>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</si>
  <si>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</si>
  <si>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</si>
  <si>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</si>
  <si>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</si>
  <si>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</si>
  <si>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</si>
  <si>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</si>
  <si>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</si>
  <si>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</si>
  <si>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</si>
  <si>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</si>
  <si>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</si>
  <si>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</si>
  <si>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</si>
  <si>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</si>
  <si>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</si>
  <si>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</si>
  <si>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</si>
  <si>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</si>
  <si>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</si>
  <si>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</si>
  <si>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</si>
  <si>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</si>
  <si>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</si>
  <si>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</si>
  <si>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</si>
  <si>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</si>
  <si>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</si>
  <si>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</si>
  <si>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</si>
  <si>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</si>
  <si>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</si>
  <si>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</si>
  <si>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</si>
  <si>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</si>
  <si>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</si>
  <si>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</si>
  <si>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</si>
  <si>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</si>
  <si>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</si>
  <si>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</si>
  <si>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</si>
  <si>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</si>
  <si>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</si>
  <si>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</si>
  <si>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</si>
  <si>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</si>
  <si>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</si>
  <si>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</si>
  <si>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</si>
  <si>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</si>
  <si>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</si>
  <si>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</si>
  <si>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</si>
  <si>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</si>
  <si>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</si>
  <si>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</si>
  <si>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</si>
  <si>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</si>
  <si>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</si>
  <si>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</si>
  <si>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</si>
  <si>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</si>
  <si>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</si>
  <si>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</si>
  <si>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</si>
  <si>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</si>
  <si>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</si>
  <si>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</si>
  <si>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</si>
  <si>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</si>
  <si>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</si>
  <si>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</si>
  <si>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</si>
  <si>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</si>
  <si>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</si>
  <si>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</si>
  <si>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</si>
  <si>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</si>
  <si>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</si>
  <si>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</si>
  <si>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</si>
  <si>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</si>
  <si>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</si>
  <si>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</si>
  <si>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</si>
  <si>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</si>
  <si>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</si>
  <si>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</si>
  <si>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</si>
  <si>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</si>
  <si>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</si>
  <si>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</si>
  <si>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</si>
  <si>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</si>
  <si>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</si>
  <si>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</si>
  <si>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</si>
  <si>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</si>
  <si>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</si>
  <si>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</si>
  <si>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</si>
  <si>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</si>
  <si>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</si>
  <si>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</si>
  <si>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</si>
  <si>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</si>
  <si>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</si>
  <si>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</si>
  <si>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</si>
  <si>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</si>
  <si>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</si>
  <si>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</si>
  <si>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</si>
  <si>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</si>
  <si>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</si>
  <si>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</si>
  <si>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</si>
  <si>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</si>
  <si>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</si>
  <si>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</si>
  <si>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</si>
  <si>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</si>
  <si>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</si>
  <si>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</si>
  <si>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</si>
  <si>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</si>
  <si>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</si>
  <si>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</si>
  <si>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</si>
  <si>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</si>
  <si>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</si>
  <si>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</si>
  <si>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</si>
  <si>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</si>
  <si>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</si>
  <si>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</si>
  <si>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</si>
  <si>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</si>
  <si>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</si>
  <si>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</si>
  <si>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</si>
  <si>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</si>
  <si>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</si>
  <si>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</si>
  <si>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</si>
  <si>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</si>
  <si>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</si>
  <si>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</si>
  <si>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</si>
  <si>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</si>
  <si>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</si>
  <si>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</si>
  <si>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</si>
  <si>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</si>
  <si>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</si>
  <si>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</si>
  <si>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</si>
  <si>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</si>
  <si>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</si>
  <si>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</si>
  <si>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</si>
  <si>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</si>
  <si>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</si>
  <si>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</si>
  <si>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</si>
  <si>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</si>
  <si>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</si>
  <si>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</si>
  <si>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</si>
  <si>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</si>
  <si>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</si>
  <si>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</si>
  <si>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</si>
  <si>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</si>
  <si>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</si>
  <si>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</si>
  <si>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</si>
  <si>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</si>
  <si>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</si>
  <si>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</si>
  <si>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</si>
  <si>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</si>
  <si>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</si>
  <si>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</si>
  <si>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</si>
  <si>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</si>
  <si>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</si>
  <si>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</si>
  <si>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</si>
  <si>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</si>
  <si>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</si>
  <si>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</si>
  <si>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</si>
  <si>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</si>
  <si>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</si>
  <si>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</si>
  <si>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</si>
  <si>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</si>
  <si>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</si>
  <si>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</si>
  <si>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</si>
  <si>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</si>
  <si>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</si>
  <si>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</si>
  <si>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</si>
  <si>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</si>
  <si>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</si>
  <si>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</si>
  <si>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</si>
  <si>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</si>
  <si>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</si>
  <si>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</si>
  <si>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</si>
  <si>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</si>
  <si>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</si>
  <si>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</si>
  <si>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</si>
  <si>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</si>
  <si>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</si>
  <si>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</si>
  <si>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</si>
  <si>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</si>
  <si>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</si>
  <si>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</si>
  <si>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</si>
  <si>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</si>
  <si>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</si>
  <si>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</si>
  <si>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</si>
  <si>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</si>
  <si>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</si>
  <si>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</si>
  <si>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</si>
  <si>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</si>
  <si>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</si>
  <si>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</si>
  <si>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</si>
  <si>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</si>
  <si>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</si>
  <si>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</si>
  <si>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</si>
  <si>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</si>
  <si>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</si>
  <si>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</si>
  <si>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</si>
  <si>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</si>
  <si>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</si>
  <si>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</si>
  <si>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</si>
  <si>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</si>
  <si>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</si>
  <si>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</si>
  <si>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</si>
  <si>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</si>
  <si>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</si>
  <si>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</si>
  <si>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</si>
  <si>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</si>
  <si>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</si>
  <si>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</si>
  <si>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</si>
  <si>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</si>
  <si>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</si>
  <si>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</si>
  <si>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</si>
  <si>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</si>
  <si>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</si>
  <si>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</si>
  <si>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</si>
  <si>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</si>
  <si>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</si>
  <si>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</si>
  <si>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</si>
  <si>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</si>
  <si>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</si>
  <si>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</si>
  <si>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</si>
  <si>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</si>
  <si>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</si>
  <si>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</si>
  <si>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</si>
  <si>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</si>
  <si>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</si>
  <si>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</si>
  <si>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</si>
  <si>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</si>
  <si>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</si>
  <si>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</si>
  <si>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</si>
  <si>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</si>
  <si>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</si>
  <si>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</si>
  <si>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</si>
  <si>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</si>
  <si>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</si>
  <si>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</si>
  <si>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</si>
  <si>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</si>
  <si>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</si>
  <si>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</si>
  <si>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</si>
  <si>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</si>
  <si>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</si>
  <si>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</si>
  <si>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</si>
  <si>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</si>
  <si>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</si>
  <si>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</si>
  <si>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</si>
  <si>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</si>
  <si>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</si>
  <si>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</si>
  <si>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</si>
  <si>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</si>
  <si>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</si>
  <si>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</si>
  <si>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</si>
  <si>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</si>
  <si>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</si>
  <si>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</si>
  <si>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</si>
  <si>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</si>
  <si>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</si>
  <si>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</si>
  <si>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</si>
  <si>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</si>
  <si>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</si>
  <si>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</si>
  <si>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</si>
  <si>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</si>
  <si>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</si>
  <si>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</si>
  <si>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</si>
  <si>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</si>
  <si>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</si>
  <si>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</si>
  <si>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</si>
  <si>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</si>
  <si>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</si>
  <si>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</si>
  <si>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</si>
  <si>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</si>
  <si>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</si>
  <si>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</si>
  <si>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</si>
  <si>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</si>
  <si>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</si>
  <si>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</si>
  <si>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</si>
  <si>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</si>
  <si>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</si>
  <si>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</si>
  <si>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</si>
  <si>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</si>
  <si>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</si>
  <si>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</si>
  <si>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</si>
  <si>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</si>
  <si>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</si>
  <si>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</si>
  <si>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</si>
  <si>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</si>
  <si>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</si>
  <si>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</si>
  <si>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</si>
  <si>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</si>
  <si>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</si>
  <si>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</si>
  <si>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</si>
  <si>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</si>
  <si>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</si>
  <si>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</si>
  <si>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</si>
  <si>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</si>
  <si>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</si>
  <si>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</si>
  <si>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</si>
  <si>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</si>
  <si>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</si>
  <si>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</si>
  <si>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</si>
  <si>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</si>
  <si>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</si>
  <si>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</si>
  <si>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</si>
  <si>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</si>
  <si>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</si>
  <si>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</si>
  <si>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</si>
  <si>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</si>
  <si>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</si>
  <si>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</si>
  <si>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</si>
  <si>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</si>
  <si>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</si>
  <si>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</si>
  <si>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</si>
  <si>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</si>
  <si>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</si>
  <si>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</si>
  <si>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</si>
  <si>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</si>
  <si>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</si>
  <si>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</si>
  <si>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</si>
  <si>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</si>
  <si>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</si>
  <si>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</si>
  <si>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</si>
  <si>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</si>
  <si>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</si>
  <si>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</si>
  <si>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</si>
  <si>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</si>
  <si>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</si>
  <si>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</si>
  <si>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</si>
  <si>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</si>
  <si>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</si>
  <si>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</si>
  <si>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</si>
  <si>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</si>
  <si>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</si>
  <si>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</si>
  <si>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</si>
  <si>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</si>
  <si>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</si>
  <si>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</si>
  <si>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</si>
  <si>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</si>
  <si>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</si>
  <si>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</si>
  <si>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</si>
  <si>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</si>
  <si>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</si>
  <si>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</si>
  <si>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</si>
  <si>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</si>
  <si>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</si>
  <si>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</si>
  <si>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</si>
  <si>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</si>
  <si>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</si>
  <si>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</si>
  <si>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</si>
  <si>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</si>
  <si>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</si>
  <si>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</si>
  <si>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</si>
  <si>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</si>
  <si>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</si>
  <si>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</si>
  <si>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</si>
  <si>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</si>
  <si>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</si>
  <si>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</si>
  <si>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</si>
  <si>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</si>
  <si>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</si>
  <si>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</si>
  <si>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</si>
  <si>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</si>
  <si>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</si>
  <si>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</si>
  <si>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</si>
  <si>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</si>
  <si>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</si>
  <si>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</si>
  <si>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</si>
  <si>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</si>
  <si>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</si>
  <si>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</si>
  <si>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</si>
  <si>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</si>
  <si>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</si>
  <si>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</si>
  <si>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</si>
  <si>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</si>
  <si>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</si>
  <si>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</si>
  <si>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</si>
  <si>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</si>
  <si>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</si>
  <si>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</si>
  <si>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</si>
  <si>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</si>
  <si>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</si>
  <si>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</si>
  <si>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</si>
  <si>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</si>
  <si>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</si>
  <si>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</si>
  <si>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</si>
  <si>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</si>
  <si>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</si>
  <si>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</si>
  <si>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</si>
  <si>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</si>
  <si>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</si>
  <si>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</si>
  <si>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</si>
  <si>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</si>
  <si>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</si>
  <si>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</si>
  <si>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</si>
  <si>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</si>
  <si>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</si>
  <si>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</si>
  <si>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</si>
  <si>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</si>
  <si>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</si>
  <si>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</si>
  <si>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</si>
  <si>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</si>
  <si>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</si>
  <si>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</si>
  <si>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</si>
  <si>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</si>
  <si>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</si>
  <si>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</si>
  <si>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</si>
  <si>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</si>
  <si>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</si>
  <si>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</si>
  <si>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</si>
  <si>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</si>
  <si>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</si>
  <si>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</si>
  <si>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</si>
  <si>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</si>
  <si>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</si>
  <si>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</si>
  <si>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</si>
  <si>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</si>
  <si>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</si>
  <si>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</si>
  <si>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</si>
  <si>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</si>
  <si>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</si>
  <si>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</si>
  <si>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</si>
  <si>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</si>
  <si>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</si>
  <si>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</si>
  <si>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</si>
  <si>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</si>
  <si>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</si>
  <si>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</si>
  <si>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</si>
  <si>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</si>
  <si>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</si>
  <si>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</si>
  <si>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</si>
  <si>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</si>
  <si>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</si>
  <si>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</si>
  <si>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</si>
  <si>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</si>
  <si>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</si>
  <si>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</si>
  <si>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</si>
  <si>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</si>
  <si>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</si>
  <si>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</si>
  <si>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</si>
  <si>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</si>
  <si>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</si>
  <si>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</si>
  <si>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</si>
  <si>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</si>
  <si>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</si>
  <si>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</si>
  <si>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</si>
  <si>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</si>
  <si>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</si>
  <si>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</si>
  <si>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</si>
  <si>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</si>
  <si>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</si>
  <si>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</si>
  <si>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</si>
  <si>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</si>
  <si>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</si>
  <si>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</si>
  <si>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</si>
  <si>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</si>
  <si>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</si>
  <si>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</si>
  <si>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</si>
  <si>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</si>
  <si>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</si>
  <si>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</si>
  <si>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</si>
  <si>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</si>
  <si>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</si>
  <si>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</si>
  <si>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</si>
  <si>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</si>
  <si>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</si>
  <si>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</si>
  <si>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</si>
  <si>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</si>
  <si>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</si>
  <si>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</si>
  <si>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</si>
  <si>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</si>
  <si>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</si>
  <si>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</si>
  <si>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</si>
  <si>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</si>
  <si>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</si>
  <si>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</si>
  <si>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</si>
  <si>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</si>
  <si>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</si>
  <si>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</si>
  <si>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</si>
  <si>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</si>
  <si>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</si>
  <si>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</si>
  <si>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</si>
  <si>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</si>
  <si>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</si>
  <si>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</si>
  <si>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</si>
  <si>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</si>
  <si>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</si>
  <si>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</si>
  <si>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</si>
  <si>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</si>
  <si>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</si>
  <si>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</si>
  <si>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</si>
  <si>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</si>
  <si>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</si>
  <si>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</si>
  <si>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</si>
  <si>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</si>
  <si>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</si>
  <si>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</si>
  <si>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</si>
  <si>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</si>
  <si>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</si>
  <si>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</si>
  <si>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</si>
  <si>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</si>
  <si>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</si>
  <si>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</si>
  <si>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</si>
  <si>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</si>
  <si>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</si>
  <si>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</si>
  <si>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</si>
  <si>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</si>
  <si>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</si>
  <si>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</si>
  <si>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</si>
  <si>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</si>
  <si>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</si>
  <si>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</si>
  <si>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</si>
  <si>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</si>
  <si>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</si>
  <si>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</si>
  <si>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</si>
  <si>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</si>
  <si>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</si>
  <si>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</si>
  <si>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</si>
  <si>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</si>
  <si>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</si>
  <si>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</si>
  <si>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</si>
  <si>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</si>
  <si>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</si>
  <si>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</si>
  <si>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</si>
  <si>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</si>
  <si>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</si>
  <si>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</si>
  <si>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</si>
  <si>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</si>
  <si>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</si>
  <si>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</si>
  <si>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</si>
  <si>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</si>
  <si>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</si>
  <si>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</si>
  <si>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</si>
  <si>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</si>
  <si>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</si>
  <si>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</si>
  <si>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</si>
  <si>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</si>
  <si>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</si>
  <si>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</si>
  <si>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</si>
  <si>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</si>
  <si>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</si>
  <si>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</si>
  <si>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</si>
  <si>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</si>
  <si>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</si>
  <si>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</si>
  <si>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</si>
  <si>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</si>
  <si>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</si>
  <si>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</si>
  <si>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</si>
  <si>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</si>
  <si>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</si>
  <si>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</si>
  <si>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</si>
  <si>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</si>
  <si>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</si>
  <si>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</si>
  <si>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</si>
  <si>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</si>
  <si>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</si>
  <si>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</si>
  <si>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</si>
  <si>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</si>
  <si>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</si>
  <si>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</si>
  <si>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</si>
  <si>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</si>
  <si>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</si>
  <si>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</si>
  <si>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</si>
  <si>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</si>
  <si>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</si>
  <si>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</si>
  <si>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</si>
  <si>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</si>
  <si>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</si>
  <si>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</si>
  <si>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</si>
  <si>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</si>
  <si>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</si>
  <si>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</si>
  <si>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</si>
  <si>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</si>
  <si>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</si>
  <si>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</si>
  <si>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</si>
  <si>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</si>
  <si>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</si>
  <si>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</si>
  <si>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</si>
  <si>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</si>
  <si>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</si>
  <si>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</si>
  <si>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</si>
  <si>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</si>
  <si>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</si>
  <si>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</si>
  <si>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</si>
  <si>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</si>
  <si>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</si>
  <si>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</si>
  <si>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</si>
  <si>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</si>
  <si>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</si>
  <si>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</si>
  <si>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</si>
  <si>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</si>
  <si>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</si>
  <si>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</si>
  <si>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</si>
  <si>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</si>
  <si>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</si>
  <si>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</si>
  <si>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</si>
  <si>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</si>
  <si>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</si>
  <si>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</si>
  <si>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</si>
  <si>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</si>
  <si>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</si>
  <si>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</si>
  <si>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</si>
  <si>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</si>
  <si>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</si>
  <si>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</si>
  <si>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</si>
  <si>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</si>
  <si>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</si>
  <si>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</si>
  <si>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</si>
  <si>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</si>
  <si>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</si>
  <si>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</si>
  <si>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</si>
  <si>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</si>
  <si>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</si>
  <si>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</si>
  <si>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</si>
  <si>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</si>
  <si>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</si>
  <si>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</si>
  <si>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</si>
  <si>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</si>
  <si>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</si>
  <si>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</si>
  <si>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</si>
  <si>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</si>
  <si>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</si>
  <si>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</si>
  <si>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</si>
  <si>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</si>
  <si>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</si>
  <si>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</si>
  <si>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</si>
  <si>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</si>
  <si>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</si>
  <si>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</si>
  <si>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</si>
  <si>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</si>
  <si>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</si>
  <si>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</si>
  <si>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</si>
  <si>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</si>
  <si>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</si>
  <si>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</si>
  <si>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</si>
  <si>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</si>
  <si>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</si>
  <si>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</si>
  <si>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</si>
  <si>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</si>
  <si>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</si>
  <si>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</si>
  <si>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</si>
  <si>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</si>
  <si>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</si>
  <si>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</si>
  <si>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</si>
  <si>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</si>
  <si>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</si>
  <si>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</si>
  <si>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</si>
  <si>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</si>
  <si>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</si>
  <si>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</si>
  <si>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</si>
  <si>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</si>
  <si>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</si>
  <si>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</si>
  <si>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</si>
  <si>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</si>
  <si>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</si>
  <si>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</si>
  <si>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</si>
  <si>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</si>
  <si>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</si>
  <si>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</si>
  <si>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</si>
  <si>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</si>
  <si>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</si>
  <si>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</si>
  <si>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</si>
  <si>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</si>
  <si>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</si>
  <si>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</si>
  <si>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</si>
  <si>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</si>
  <si>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</si>
  <si>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</si>
  <si>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</si>
  <si>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</si>
  <si>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</si>
  <si>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</si>
  <si>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</si>
  <si>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</si>
  <si>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</si>
  <si>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</si>
  <si>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</si>
  <si>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</si>
  <si>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</si>
  <si>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</si>
  <si>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</si>
  <si>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</si>
  <si>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</si>
  <si>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</si>
  <si>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</si>
  <si>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</si>
  <si>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</si>
  <si>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</si>
  <si>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</si>
  <si>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</si>
  <si>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</si>
  <si>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</si>
  <si>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</si>
  <si>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</si>
  <si>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</si>
  <si>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</si>
  <si>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</si>
  <si>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</si>
  <si>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</si>
  <si>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</si>
  <si>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</si>
  <si>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</si>
  <si>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</si>
  <si>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</si>
  <si>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</si>
  <si>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</si>
  <si>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</si>
  <si>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</si>
  <si>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</si>
  <si>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</si>
  <si>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</si>
  <si>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</si>
  <si>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</si>
  <si>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</si>
  <si>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</si>
  <si>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</si>
  <si>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</si>
  <si>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</si>
  <si>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</si>
  <si>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</si>
  <si>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</si>
  <si>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</si>
  <si>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</si>
  <si>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</si>
  <si>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</si>
  <si>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</si>
  <si>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</si>
  <si>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</si>
  <si>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</si>
  <si>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</si>
  <si>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</si>
  <si>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</si>
  <si>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</si>
  <si>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</si>
  <si>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</si>
  <si>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</si>
  <si>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</si>
  <si>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</si>
  <si>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</si>
  <si>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</si>
  <si>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</si>
  <si>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</si>
  <si>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</si>
  <si>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</si>
  <si>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</si>
  <si>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</si>
  <si>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</si>
  <si>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</si>
  <si>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</si>
  <si>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</si>
  <si>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</si>
  <si>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</si>
  <si>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</si>
  <si>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</si>
  <si>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</si>
  <si>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</si>
  <si>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</si>
  <si>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</si>
  <si>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</si>
  <si>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</si>
  <si>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</si>
  <si>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</si>
  <si>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</si>
  <si>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</si>
  <si>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</si>
  <si>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</si>
  <si>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</si>
  <si>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</si>
  <si>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</si>
  <si>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</si>
  <si>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</si>
  <si>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</si>
  <si>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</si>
  <si>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</si>
  <si>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</si>
  <si>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</si>
  <si>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</si>
  <si>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</si>
  <si>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</si>
  <si>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</si>
  <si>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</si>
  <si>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</si>
  <si>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</si>
  <si>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</si>
  <si>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</si>
  <si>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</si>
  <si>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</si>
  <si>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</si>
  <si>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</si>
  <si>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</si>
  <si>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</si>
  <si>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</si>
  <si>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</si>
  <si>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</si>
  <si>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</si>
  <si>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</si>
  <si>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</si>
  <si>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</si>
  <si>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</si>
  <si>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</si>
  <si>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</si>
  <si>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</si>
  <si>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</si>
  <si>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</si>
  <si>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</si>
  <si>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</si>
  <si>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</si>
  <si>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</si>
  <si>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</si>
  <si>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</si>
  <si>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</si>
  <si>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</si>
  <si>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</si>
  <si>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</si>
  <si>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</si>
  <si>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</si>
  <si>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</si>
  <si>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</si>
  <si>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</si>
  <si>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</si>
  <si>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</si>
  <si>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</si>
  <si>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</si>
  <si>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</si>
  <si>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</si>
  <si>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</si>
  <si>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</si>
  <si>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</si>
  <si>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</si>
  <si>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</si>
  <si>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</si>
  <si>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</si>
  <si>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</si>
  <si>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</si>
  <si>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</si>
  <si>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</si>
  <si>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</si>
  <si>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</si>
  <si>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</si>
  <si>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</si>
  <si>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</si>
  <si>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</si>
  <si>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</si>
  <si>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</si>
  <si>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</si>
  <si>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</si>
  <si>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</si>
  <si>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</si>
  <si>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</si>
  <si>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</si>
  <si>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</si>
  <si>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</si>
  <si>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</si>
  <si>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</si>
  <si>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</si>
  <si>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</si>
  <si>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</si>
  <si>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</si>
  <si>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</si>
  <si>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</si>
  <si>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</si>
  <si>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</si>
  <si>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</si>
  <si>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</si>
  <si>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</si>
  <si>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</si>
  <si>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</si>
  <si>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</si>
  <si>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</si>
  <si>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</si>
  <si>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</si>
  <si>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</si>
  <si>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</si>
  <si>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</si>
  <si>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</si>
  <si>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</si>
  <si>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</si>
  <si>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</si>
  <si>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</si>
  <si>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</si>
  <si>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</si>
  <si>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</si>
  <si>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</si>
  <si>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</si>
  <si>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</si>
  <si>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</si>
  <si>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</si>
  <si>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</si>
  <si>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</si>
  <si>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</si>
  <si>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</si>
  <si>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</si>
  <si>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</si>
  <si>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</si>
  <si>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</si>
  <si>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</si>
  <si>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</si>
  <si>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</si>
  <si>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</si>
  <si>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</si>
  <si>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</si>
  <si>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</si>
  <si>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</si>
  <si>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</si>
  <si>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</si>
  <si>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</si>
  <si>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</si>
  <si>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</si>
  <si>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</si>
  <si>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</si>
  <si>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</si>
  <si>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</si>
  <si>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</si>
  <si>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</si>
  <si>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</si>
  <si>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</si>
  <si>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</si>
  <si>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</si>
  <si>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</si>
  <si>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</si>
  <si>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</si>
  <si>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</si>
  <si>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</si>
  <si>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</si>
  <si>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</si>
  <si>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</si>
  <si>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</si>
  <si>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</si>
  <si>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</si>
  <si>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</si>
  <si>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</si>
  <si>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</si>
  <si>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</si>
  <si>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</si>
  <si>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</si>
  <si>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</si>
  <si>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</si>
  <si>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</si>
  <si>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</si>
  <si>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</si>
  <si>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</si>
  <si>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</si>
  <si>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</si>
  <si>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</si>
  <si>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</si>
  <si>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</si>
  <si>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</si>
  <si>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</si>
  <si>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</si>
  <si>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</si>
  <si>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</si>
  <si>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</si>
  <si>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</si>
  <si>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</si>
  <si>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</si>
  <si>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</si>
  <si>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</si>
  <si>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</si>
  <si>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</si>
  <si>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</si>
  <si>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</si>
  <si>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</si>
  <si>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</si>
  <si>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</si>
  <si>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</si>
  <si>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</si>
  <si>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</si>
  <si>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</si>
  <si>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</si>
  <si>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</si>
  <si>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</si>
  <si>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</si>
  <si>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</si>
  <si>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</si>
  <si>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</si>
  <si>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</si>
  <si>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</si>
  <si>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</si>
  <si>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</si>
  <si>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</si>
  <si>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</si>
  <si>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</si>
  <si>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</si>
  <si>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</si>
  <si>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</si>
  <si>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</si>
  <si>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</si>
  <si>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</si>
  <si>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</si>
  <si>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</si>
  <si>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</si>
  <si>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</si>
  <si>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</si>
  <si>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</si>
  <si>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</si>
  <si>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</si>
  <si>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</si>
  <si>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</si>
  <si>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</si>
  <si>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</si>
  <si>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</si>
  <si>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</si>
  <si>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</si>
  <si>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</si>
  <si>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</si>
  <si>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</si>
  <si>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</si>
  <si>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</si>
  <si>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</si>
  <si>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</si>
  <si>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</si>
  <si>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</si>
  <si>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</si>
  <si>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</si>
  <si>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</si>
  <si>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</si>
  <si>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</si>
  <si>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</si>
  <si>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</si>
  <si>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</si>
  <si>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</si>
  <si>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</si>
  <si>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</si>
  <si>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</si>
  <si>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</si>
  <si>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</si>
  <si>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</si>
  <si>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</si>
  <si>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</si>
  <si>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</si>
  <si>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</si>
  <si>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</si>
  <si>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</si>
  <si>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</si>
  <si>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</si>
  <si>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</si>
  <si>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</si>
  <si>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</si>
  <si>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</si>
  <si>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</si>
  <si>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</si>
  <si>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</si>
  <si>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</si>
  <si>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</si>
  <si>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</si>
  <si>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</si>
  <si>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</si>
  <si>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</si>
  <si>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</si>
  <si>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</si>
  <si>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</si>
  <si>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</si>
  <si>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</si>
  <si>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</si>
  <si>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</si>
  <si>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</si>
  <si>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</si>
  <si>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</si>
  <si>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</si>
  <si>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</si>
  <si>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</si>
  <si>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</si>
  <si>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</si>
  <si>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</si>
  <si>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</si>
  <si>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</si>
  <si>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</si>
  <si>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</si>
  <si>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</si>
  <si>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</si>
  <si>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</si>
  <si>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</si>
  <si>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</si>
  <si>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</si>
  <si>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</si>
  <si>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</si>
  <si>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</si>
  <si>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</si>
  <si>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</si>
  <si>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</si>
  <si>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</si>
  <si>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</si>
  <si>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</si>
  <si>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</si>
  <si>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</si>
  <si>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</si>
  <si>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</si>
  <si>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</si>
  <si>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</si>
  <si>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</si>
  <si>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</si>
  <si>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</si>
  <si>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</si>
  <si>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</si>
  <si>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</si>
  <si>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</si>
  <si>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</si>
  <si>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</si>
  <si>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</si>
  <si>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</si>
  <si>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</si>
  <si>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</si>
  <si>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</si>
  <si>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</si>
  <si>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</si>
  <si>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</si>
  <si>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</si>
  <si>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</si>
  <si>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</si>
  <si>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</si>
  <si>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</si>
  <si>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</si>
  <si>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</si>
  <si>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</si>
  <si>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</si>
  <si>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</si>
  <si>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</si>
  <si>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</si>
  <si>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</si>
  <si>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</si>
  <si>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</si>
  <si>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</si>
  <si>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</si>
  <si>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</si>
  <si>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</si>
  <si>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</si>
  <si>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</si>
  <si>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</si>
  <si>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</si>
  <si>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</si>
  <si>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</si>
  <si>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</si>
  <si>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</si>
  <si>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</si>
  <si>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</si>
  <si>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</si>
  <si>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</si>
  <si>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</si>
  <si>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</si>
  <si>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</si>
  <si>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</si>
  <si>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</si>
  <si>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</si>
  <si>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</si>
  <si>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</si>
  <si>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</si>
  <si>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</si>
  <si>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</si>
  <si>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</si>
  <si>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</si>
  <si>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</si>
  <si>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</si>
  <si>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</si>
  <si>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</si>
  <si>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</si>
  <si>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</si>
  <si>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</si>
  <si>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</si>
  <si>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</si>
  <si>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</si>
  <si>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</si>
  <si>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</si>
  <si>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</si>
  <si>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</si>
  <si>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</si>
  <si>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</si>
  <si>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</si>
  <si>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</si>
  <si>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</si>
  <si>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</si>
  <si>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</si>
  <si>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</si>
  <si>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</si>
  <si>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</si>
  <si>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</si>
  <si>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</si>
  <si>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</si>
  <si>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</si>
  <si>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</si>
  <si>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</si>
  <si>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</si>
  <si>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</si>
  <si>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</si>
  <si>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</si>
  <si>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</si>
  <si>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</si>
  <si>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</si>
  <si>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</si>
  <si>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</si>
  <si>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</si>
  <si>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</si>
  <si>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</si>
  <si>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</si>
  <si>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</si>
  <si>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</si>
  <si>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</si>
  <si>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</si>
  <si>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</si>
  <si>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</si>
  <si>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</si>
  <si>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</si>
  <si>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</si>
  <si>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</si>
  <si>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</si>
  <si>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</si>
  <si>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</si>
  <si>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</si>
  <si>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</si>
  <si>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</si>
  <si>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</si>
  <si>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</si>
  <si>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</si>
  <si>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</si>
  <si>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</si>
  <si>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</si>
  <si>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</si>
  <si>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</si>
  <si>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</si>
  <si>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</si>
  <si>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</si>
  <si>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</si>
  <si>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</si>
  <si>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</si>
  <si>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</si>
  <si>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</si>
  <si>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</si>
  <si>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</si>
  <si>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</si>
  <si>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</si>
  <si>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</si>
  <si>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</si>
  <si>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</si>
  <si>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</si>
  <si>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</si>
  <si>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</si>
  <si>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</si>
  <si>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</si>
  <si>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</si>
  <si>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</si>
  <si>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</si>
  <si>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</si>
  <si>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</si>
  <si>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</si>
  <si>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</si>
  <si>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</si>
  <si>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</si>
  <si>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</si>
  <si>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</si>
  <si>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</si>
  <si>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</si>
  <si>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</si>
  <si>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</si>
  <si>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</si>
  <si>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</si>
  <si>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</si>
  <si>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</si>
  <si>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</si>
  <si>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</si>
  <si>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</si>
  <si>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</si>
  <si>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</si>
  <si>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</si>
  <si>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</si>
  <si>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</si>
  <si>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</si>
  <si>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</si>
  <si>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</si>
  <si>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</si>
  <si>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</si>
  <si>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</si>
  <si>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</si>
  <si>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</si>
  <si>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</si>
  <si>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</si>
  <si>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</si>
  <si>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</si>
  <si>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</si>
  <si>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</si>
  <si>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</si>
  <si>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</si>
  <si>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</si>
  <si>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</si>
  <si>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</si>
  <si>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</si>
  <si>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</si>
  <si>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</si>
  <si>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</si>
  <si>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</si>
  <si>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</si>
  <si>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</si>
  <si>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</si>
  <si>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</si>
  <si>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</si>
  <si>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</si>
  <si>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</si>
  <si>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</si>
  <si>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</si>
  <si>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</si>
  <si>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</si>
  <si>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</si>
  <si>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</si>
  <si>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</si>
  <si>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</si>
  <si>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</si>
  <si>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</si>
  <si>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</si>
  <si>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</si>
  <si>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</si>
  <si>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</si>
  <si>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</si>
  <si>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</si>
  <si>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</si>
  <si>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</si>
  <si>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</si>
  <si>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</si>
  <si>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</si>
  <si>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</si>
  <si>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</si>
  <si>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</si>
  <si>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</si>
  <si>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</si>
  <si>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</si>
  <si>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</si>
  <si>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</si>
  <si>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</si>
  <si>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</si>
  <si>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</si>
  <si>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</si>
  <si>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</si>
  <si>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</si>
  <si>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</si>
  <si>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</si>
  <si>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</si>
  <si>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</si>
  <si>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</si>
  <si>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</si>
  <si>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</si>
  <si>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</si>
  <si>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</si>
  <si>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</si>
  <si>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</si>
  <si>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</si>
  <si>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</si>
  <si>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</si>
  <si>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</si>
  <si>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</si>
  <si>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</si>
  <si>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</si>
  <si>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</si>
  <si>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</si>
  <si>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</si>
  <si>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</si>
  <si>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</si>
  <si>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</si>
  <si>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</si>
  <si>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</si>
  <si>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</si>
  <si>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</si>
  <si>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</si>
  <si>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</si>
  <si>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</si>
  <si>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</si>
  <si>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</si>
  <si>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</si>
  <si>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</si>
  <si>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</si>
  <si>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</si>
  <si>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</si>
  <si>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</si>
  <si>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</si>
  <si>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</si>
  <si>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</si>
  <si>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</si>
  <si>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</si>
  <si>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</si>
  <si>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</si>
  <si>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</si>
  <si>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</si>
  <si>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</si>
  <si>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</si>
  <si>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</si>
  <si>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</si>
  <si>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</si>
  <si>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</si>
  <si>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</si>
  <si>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</si>
  <si>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</si>
  <si>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</si>
  <si>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</si>
  <si>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</si>
  <si>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</si>
  <si>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</si>
  <si>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</si>
  <si>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</si>
  <si>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</si>
  <si>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</si>
  <si>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</si>
  <si>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</si>
  <si>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</si>
  <si>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</si>
  <si>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</si>
  <si>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</si>
  <si>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</si>
  <si>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</si>
  <si>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</si>
  <si>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</si>
  <si>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</si>
  <si>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</si>
  <si>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</si>
  <si>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</si>
  <si>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</si>
  <si>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</si>
  <si>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</si>
  <si>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</si>
  <si>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</si>
  <si>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</si>
  <si>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</si>
  <si>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</si>
  <si>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</si>
  <si>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</si>
  <si>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</si>
  <si>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</si>
  <si>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</si>
  <si>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</si>
  <si>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</si>
  <si>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</si>
  <si>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</si>
  <si>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</si>
  <si>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</si>
  <si>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</si>
  <si>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</si>
  <si>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</si>
  <si>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</si>
  <si>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</si>
  <si>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</si>
  <si>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</si>
  <si>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</si>
  <si>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</si>
  <si>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</si>
  <si>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</si>
  <si>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</si>
  <si>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</si>
  <si>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</si>
  <si>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</si>
  <si>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</si>
  <si>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</si>
  <si>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</si>
  <si>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</si>
  <si>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</si>
  <si>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</si>
  <si>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</si>
  <si>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</si>
  <si>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</si>
  <si>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</si>
  <si>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</si>
  <si>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</si>
  <si>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</si>
  <si>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</si>
  <si>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</si>
  <si>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</si>
  <si>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</si>
  <si>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</si>
  <si>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</si>
  <si>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</si>
  <si>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</si>
  <si>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</si>
  <si>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</si>
  <si>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</si>
  <si>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</si>
  <si>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</si>
  <si>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</si>
  <si>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</si>
  <si>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</si>
  <si>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</si>
  <si>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</si>
  <si>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</si>
  <si>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</si>
  <si>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</si>
  <si>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</si>
  <si>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</si>
  <si>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</si>
  <si>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</si>
  <si>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</si>
  <si>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</si>
  <si>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</si>
  <si>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</si>
  <si>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</si>
  <si>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</si>
  <si>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</si>
  <si>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</si>
  <si>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</si>
  <si>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</si>
  <si>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</si>
  <si>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</si>
  <si>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</si>
  <si>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</si>
  <si>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</si>
  <si>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</si>
  <si>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</si>
  <si>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</si>
  <si>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</si>
  <si>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</si>
  <si>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</si>
  <si>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</si>
  <si>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</si>
  <si>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</si>
  <si>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</si>
  <si>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</si>
  <si>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</si>
  <si>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</si>
  <si>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</si>
  <si>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</si>
  <si>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</si>
  <si>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</si>
  <si>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</si>
  <si>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</si>
  <si>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</si>
  <si>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</si>
  <si>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</si>
  <si>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</si>
  <si>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</si>
  <si>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</si>
  <si>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</si>
  <si>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</si>
  <si>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</si>
  <si>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</si>
  <si>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</si>
  <si>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</si>
  <si>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</si>
  <si>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</si>
  <si>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</si>
  <si>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</si>
  <si>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</si>
  <si>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</si>
  <si>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</si>
  <si>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</si>
  <si>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</si>
  <si>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</si>
  <si>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</si>
  <si>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</si>
  <si>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</si>
  <si>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</si>
  <si>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</si>
  <si>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</si>
  <si>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</si>
  <si>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</si>
  <si>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</si>
  <si>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</si>
  <si>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</si>
  <si>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</si>
  <si>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</si>
  <si>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</si>
  <si>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</si>
  <si>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</si>
  <si>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</si>
  <si>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</si>
  <si>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</si>
  <si>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</si>
  <si>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</si>
  <si>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</si>
  <si>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</si>
  <si>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</si>
  <si>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</si>
  <si>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</si>
  <si>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</si>
  <si>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</si>
  <si>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</si>
  <si>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</si>
  <si>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</si>
  <si>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</si>
  <si>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</si>
  <si>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</si>
  <si>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</si>
  <si>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</si>
  <si>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</si>
  <si>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</si>
  <si>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</si>
  <si>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</si>
  <si>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</si>
  <si>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</si>
  <si>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</si>
  <si>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</si>
  <si>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</si>
  <si>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</si>
  <si>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</si>
  <si>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</si>
  <si>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</si>
  <si>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</si>
  <si>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</si>
  <si>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</si>
  <si>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</si>
  <si>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</si>
  <si>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</si>
  <si>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</si>
  <si>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</si>
  <si>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</si>
  <si>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</si>
  <si>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</si>
  <si>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</si>
  <si>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</si>
  <si>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</si>
  <si>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</si>
  <si>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</si>
  <si>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</si>
  <si>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</si>
  <si>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</si>
  <si>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</si>
  <si>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</si>
  <si>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</si>
  <si>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</si>
  <si>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</si>
  <si>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</si>
  <si>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</si>
  <si>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</si>
  <si>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</si>
  <si>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</si>
  <si>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</si>
  <si>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</si>
  <si>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</si>
  <si>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</si>
  <si>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</si>
  <si>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</si>
  <si>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</si>
  <si>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</si>
  <si>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</si>
  <si>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</si>
  <si>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</si>
  <si>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</si>
  <si>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</si>
  <si>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</si>
  <si>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</si>
  <si>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</si>
  <si>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</si>
  <si>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</si>
  <si>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</si>
  <si>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</si>
  <si>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</si>
  <si>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</si>
  <si>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</si>
  <si>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</si>
  <si>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</si>
  <si>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</si>
  <si>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</si>
  <si>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</si>
  <si>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</si>
  <si>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</si>
  <si>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</si>
  <si>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</si>
  <si>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</si>
  <si>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</si>
  <si>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</si>
  <si>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</si>
  <si>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</si>
  <si>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</si>
  <si>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</si>
  <si>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</si>
  <si>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</si>
  <si>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</si>
  <si>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</si>
  <si>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</si>
  <si>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</si>
  <si>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</si>
  <si>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</si>
  <si>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</si>
  <si>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</si>
  <si>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</si>
  <si>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</si>
  <si>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</si>
  <si>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</si>
  <si>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</si>
  <si>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</si>
  <si>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</si>
  <si>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</si>
  <si>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</si>
  <si>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</si>
  <si>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</si>
  <si>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</si>
  <si>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</si>
  <si>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</si>
  <si>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</si>
  <si>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</si>
  <si>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</si>
  <si>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</si>
  <si>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</si>
  <si>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</si>
  <si>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</si>
  <si>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</si>
  <si>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</si>
  <si>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</si>
  <si>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</si>
  <si>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</si>
  <si>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</si>
  <si>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</si>
  <si>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</si>
  <si>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</si>
  <si>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</si>
  <si>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</si>
  <si>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</si>
  <si>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</si>
  <si>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</si>
  <si>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</si>
  <si>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</si>
  <si>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</si>
  <si>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</si>
  <si>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</si>
  <si>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</si>
  <si>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</si>
  <si>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</si>
  <si>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</si>
  <si>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</si>
  <si>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</si>
  <si>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</si>
  <si>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</si>
  <si>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</si>
  <si>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</si>
  <si>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</si>
  <si>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</si>
  <si>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</si>
  <si>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</si>
  <si>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</si>
  <si>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</si>
  <si>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</si>
  <si>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</si>
  <si>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</si>
  <si>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</si>
  <si>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</si>
  <si>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</si>
  <si>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</si>
  <si>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</si>
  <si>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</si>
  <si>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</si>
  <si>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</si>
  <si>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</si>
  <si>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</si>
  <si>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</si>
  <si>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</si>
  <si>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</si>
  <si>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</si>
  <si>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</si>
  <si>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</si>
  <si>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</si>
  <si>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</si>
  <si>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</si>
  <si>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</si>
  <si>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</si>
  <si>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</si>
  <si>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</si>
  <si>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</si>
  <si>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</si>
  <si>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</si>
  <si>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</si>
  <si>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</si>
  <si>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</si>
  <si>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</si>
  <si>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</si>
  <si>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</si>
  <si>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</si>
  <si>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</si>
  <si>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</si>
  <si>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</si>
  <si>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</si>
  <si>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</si>
  <si>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</si>
  <si>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</si>
  <si>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</si>
  <si>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</si>
  <si>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</si>
  <si>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</si>
  <si>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</si>
  <si>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</si>
  <si>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</si>
  <si>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</si>
  <si>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</si>
  <si>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</si>
  <si>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</si>
  <si>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</si>
  <si>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</si>
  <si>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</si>
  <si>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</si>
  <si>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</si>
  <si>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</si>
  <si>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</si>
  <si>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</si>
  <si>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</si>
  <si>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</si>
  <si>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</si>
  <si>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</si>
  <si>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</si>
  <si>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</si>
  <si>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</si>
  <si>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</si>
  <si>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</si>
  <si>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</si>
  <si>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</si>
  <si>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</si>
  <si>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</si>
  <si>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</si>
  <si>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</si>
  <si>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</si>
  <si>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</si>
  <si>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</si>
  <si>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</si>
  <si>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</si>
  <si>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</si>
  <si>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</si>
  <si>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</si>
  <si>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</si>
  <si>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</si>
  <si>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</si>
  <si>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</si>
  <si>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</si>
  <si>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</si>
  <si>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</si>
  <si>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</si>
  <si>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</si>
  <si>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</si>
  <si>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</si>
  <si>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</si>
  <si>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</si>
  <si>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</si>
  <si>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</si>
  <si>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</si>
  <si>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</si>
  <si>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</si>
  <si>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</si>
  <si>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</si>
  <si>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</si>
  <si>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</si>
  <si>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</si>
  <si>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</si>
  <si>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</si>
  <si>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</si>
  <si>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</si>
  <si>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</si>
  <si>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</si>
  <si>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</si>
  <si>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</si>
  <si>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</si>
  <si>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</si>
  <si>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</si>
  <si>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</si>
  <si>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</si>
  <si>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</si>
  <si>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</si>
  <si>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</si>
  <si>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</si>
  <si>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</si>
  <si>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</si>
  <si>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</si>
  <si>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</si>
  <si>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</si>
  <si>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</si>
  <si>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</si>
  <si>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</si>
  <si>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</si>
  <si>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</si>
  <si>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</si>
  <si>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</si>
  <si>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</si>
  <si>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</si>
  <si>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</si>
  <si>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</si>
  <si>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</si>
  <si>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</si>
  <si>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</si>
  <si>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</si>
  <si>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</si>
  <si>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</si>
  <si>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</si>
  <si>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</si>
  <si>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</si>
  <si>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</si>
  <si>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</si>
  <si>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</si>
  <si>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</si>
  <si>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</si>
  <si>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</si>
  <si>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</si>
  <si>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</si>
  <si>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</si>
  <si>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</si>
  <si>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</si>
  <si>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</si>
  <si>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</si>
  <si>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</si>
  <si>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</si>
  <si>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</si>
  <si>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</si>
  <si>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</si>
  <si>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</si>
  <si>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</si>
  <si>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</si>
  <si>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</si>
  <si>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</si>
  <si>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</si>
  <si>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</si>
  <si>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</si>
  <si>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</si>
  <si>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</si>
  <si>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</si>
  <si>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</si>
  <si>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</si>
  <si>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</si>
  <si>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</si>
  <si>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</si>
  <si>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</si>
  <si>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</si>
  <si>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</si>
  <si>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</si>
  <si>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</si>
  <si>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</si>
  <si>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</si>
  <si>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</si>
  <si>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</si>
  <si>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</si>
  <si>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</si>
  <si>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</si>
  <si>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</si>
  <si>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</si>
  <si>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</si>
  <si>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</si>
  <si>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</si>
  <si>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</si>
  <si>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</si>
  <si>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</si>
  <si>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</si>
  <si>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</si>
  <si>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</si>
  <si>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</si>
  <si>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</si>
  <si>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</si>
  <si>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</si>
  <si>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</si>
  <si>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</si>
  <si>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</si>
  <si>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</si>
  <si>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</si>
  <si>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</si>
  <si>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</si>
  <si>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</si>
  <si>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</si>
  <si>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</si>
  <si>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</si>
  <si>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</si>
  <si>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</si>
  <si>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</si>
  <si>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</si>
  <si>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</si>
  <si>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</si>
  <si>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</si>
  <si>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</si>
  <si>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</si>
  <si>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</si>
  <si>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</si>
  <si>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</si>
  <si>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</si>
  <si>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</si>
  <si>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</si>
  <si>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</si>
  <si>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</si>
  <si>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</si>
  <si>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</si>
  <si>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</si>
  <si>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</si>
  <si>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</si>
  <si>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</si>
  <si>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</si>
  <si>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</si>
  <si>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</si>
  <si>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</si>
  <si>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</si>
  <si>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</si>
  <si>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</si>
  <si>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</si>
  <si>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</si>
  <si>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</si>
  <si>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</si>
  <si>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</si>
  <si>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</si>
  <si>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</si>
  <si>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</si>
  <si>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</si>
  <si>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</si>
  <si>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</si>
  <si>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</si>
  <si>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</si>
  <si>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</si>
  <si>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</si>
  <si>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</si>
  <si>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</si>
  <si>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</si>
  <si>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</si>
  <si>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</si>
  <si>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</si>
  <si>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</si>
  <si>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</si>
  <si>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</si>
  <si>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</si>
  <si>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</si>
  <si>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</si>
  <si>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</si>
  <si>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</si>
  <si>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</si>
  <si>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</si>
  <si>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</si>
  <si>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</si>
  <si>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</si>
  <si>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</si>
  <si>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</si>
  <si>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</si>
  <si>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</si>
  <si>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</si>
  <si>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</si>
  <si>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</si>
  <si>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</si>
  <si>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</si>
  <si>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</si>
  <si>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</si>
  <si>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</si>
  <si>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</si>
  <si>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</si>
  <si>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</si>
  <si>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</si>
  <si>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</si>
  <si>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</si>
  <si>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</si>
  <si>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</si>
  <si>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</si>
  <si>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</si>
  <si>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</si>
  <si>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</si>
  <si>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</si>
  <si>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</si>
  <si>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</si>
  <si>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</si>
  <si>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</si>
  <si>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</si>
  <si>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</si>
  <si>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</si>
  <si>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</si>
  <si>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</si>
  <si>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</si>
  <si>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</si>
  <si>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</si>
  <si>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</si>
  <si>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</si>
  <si>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</si>
  <si>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</si>
  <si>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</si>
  <si>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</si>
  <si>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</si>
  <si>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</si>
  <si>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</si>
  <si>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</si>
  <si>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</si>
  <si>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</si>
  <si>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</si>
  <si>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</si>
  <si>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</si>
  <si>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</si>
  <si>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</si>
  <si>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</si>
  <si>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</si>
  <si>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</si>
  <si>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</si>
  <si>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</si>
  <si>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</si>
  <si>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</si>
  <si>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</si>
  <si>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</si>
  <si>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</si>
  <si>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</si>
  <si>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</si>
  <si>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</si>
  <si>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</si>
  <si>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</si>
  <si>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</si>
  <si>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</si>
  <si>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</si>
  <si>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</si>
  <si>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</si>
  <si>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</si>
  <si>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</si>
  <si>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</si>
  <si>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</si>
  <si>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</si>
  <si>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</si>
  <si>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</si>
  <si>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</si>
  <si>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</si>
  <si>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</si>
  <si>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</si>
  <si>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</si>
  <si>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</si>
  <si>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</si>
  <si>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</si>
  <si>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</si>
  <si>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</si>
  <si>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</si>
  <si>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</si>
  <si>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</si>
  <si>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</si>
  <si>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</si>
  <si>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</si>
  <si>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</si>
  <si>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</si>
  <si>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</si>
  <si>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</si>
  <si>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</si>
  <si>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</si>
  <si>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</si>
  <si>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</si>
  <si>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</si>
  <si>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</si>
  <si>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</si>
  <si>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</si>
  <si>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</si>
  <si>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</si>
  <si>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</si>
  <si>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</si>
  <si>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</si>
  <si>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</si>
  <si>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</si>
  <si>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</si>
  <si>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</si>
  <si>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</si>
  <si>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</si>
  <si>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</si>
  <si>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</si>
  <si>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</si>
  <si>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</si>
  <si>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</si>
  <si>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</si>
  <si>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</si>
  <si>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</si>
  <si>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</si>
  <si>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</si>
  <si>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</si>
  <si>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</si>
  <si>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</si>
  <si>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</si>
  <si>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</si>
  <si>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</si>
  <si>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</si>
  <si>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</si>
  <si>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</si>
  <si>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</si>
  <si>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</si>
  <si>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</si>
  <si>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</si>
  <si>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</si>
  <si>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</si>
  <si>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</si>
  <si>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</si>
  <si>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</si>
  <si>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</si>
  <si>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</si>
  <si>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</si>
  <si>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</si>
  <si>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</si>
  <si>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</si>
  <si>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</si>
  <si>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</si>
  <si>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</si>
  <si>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</si>
  <si>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</si>
  <si>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</si>
  <si>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</si>
  <si>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</si>
  <si>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</si>
  <si>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</si>
  <si>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</si>
  <si>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</si>
  <si>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</si>
  <si>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</si>
  <si>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</si>
  <si>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</si>
  <si>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</si>
  <si>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</si>
  <si>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</si>
  <si>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</si>
  <si>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</si>
  <si>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</si>
  <si>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</si>
  <si>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</si>
  <si>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</si>
  <si>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</si>
  <si>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</si>
  <si>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</si>
  <si>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</si>
  <si>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</si>
  <si>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</si>
  <si>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</si>
  <si>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</si>
  <si>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</si>
  <si>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</si>
  <si>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</si>
  <si>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</si>
  <si>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</si>
  <si>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</si>
  <si>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</si>
  <si>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</si>
  <si>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</si>
  <si>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</si>
  <si>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</si>
  <si>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</si>
  <si>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</si>
  <si>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</si>
  <si>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</si>
  <si>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</si>
  <si>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</si>
  <si>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</si>
  <si>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</si>
  <si>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</si>
  <si>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</si>
  <si>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</si>
  <si>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</si>
  <si>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</si>
  <si>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</si>
  <si>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</si>
  <si>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</si>
  <si>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</si>
  <si>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</si>
  <si>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</si>
  <si>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</si>
  <si>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</si>
  <si>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</si>
  <si>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</si>
  <si>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</si>
  <si>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</si>
  <si>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</si>
  <si>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</si>
  <si>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</si>
  <si>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</si>
  <si>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</si>
  <si>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</si>
  <si>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</si>
  <si>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</si>
  <si>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</si>
  <si>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</si>
  <si>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</si>
  <si>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</si>
  <si>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</si>
  <si>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</si>
  <si>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</si>
  <si>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</si>
  <si>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</si>
  <si>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</si>
  <si>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</si>
  <si>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</si>
  <si>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</si>
  <si>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</si>
  <si>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</si>
  <si>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</si>
  <si>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</si>
  <si>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</si>
  <si>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</si>
  <si>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</si>
  <si>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</si>
  <si>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</si>
  <si>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</si>
  <si>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</si>
  <si>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</si>
  <si>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</si>
  <si>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</si>
  <si>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</si>
  <si>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</si>
  <si>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</si>
  <si>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</si>
  <si>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</si>
  <si>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</si>
  <si>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</si>
  <si>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</si>
  <si>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</si>
  <si>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</si>
  <si>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</si>
  <si>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</si>
  <si>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</si>
  <si>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</si>
  <si>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</si>
  <si>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</si>
  <si>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</si>
  <si>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</si>
  <si>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</si>
  <si>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</si>
  <si>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</si>
  <si>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</si>
  <si>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</si>
  <si>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</si>
  <si>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</si>
  <si>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</si>
  <si>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</si>
  <si>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</si>
  <si>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</si>
  <si>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</si>
  <si>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</si>
  <si>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</si>
  <si>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</si>
  <si>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</si>
  <si>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</si>
  <si>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</si>
  <si>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</si>
  <si>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</si>
  <si>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</si>
  <si>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</si>
  <si>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</si>
  <si>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</si>
  <si>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</si>
  <si>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</si>
  <si>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</si>
  <si>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</si>
  <si>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</si>
  <si>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</si>
  <si>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</si>
  <si>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</si>
  <si>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</si>
  <si>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</si>
  <si>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</si>
  <si>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</si>
  <si>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</si>
  <si>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</si>
  <si>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</si>
  <si>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</si>
  <si>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</si>
  <si>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</si>
  <si>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</si>
  <si>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</si>
  <si>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</si>
  <si>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</si>
  <si>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</si>
  <si>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</si>
  <si>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</si>
  <si>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</si>
  <si>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</si>
  <si>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</si>
  <si>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</si>
  <si>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</si>
  <si>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</si>
  <si>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</si>
  <si>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</si>
  <si>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</si>
  <si>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</si>
  <si>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</si>
  <si>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</si>
  <si>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</si>
  <si>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</si>
  <si>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</si>
  <si>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</si>
  <si>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</si>
  <si>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</si>
  <si>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</si>
  <si>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</si>
  <si>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</si>
  <si>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</si>
  <si>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</si>
  <si>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</si>
  <si>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</si>
  <si>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</si>
  <si>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</si>
  <si>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</si>
  <si>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</si>
  <si>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</si>
  <si>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</si>
  <si>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</si>
  <si>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</si>
  <si>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</si>
  <si>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</si>
  <si>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</si>
  <si>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</si>
  <si>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</si>
  <si>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</si>
  <si>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</si>
  <si>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</si>
  <si>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</si>
  <si>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</si>
  <si>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</si>
  <si>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</si>
  <si>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</si>
  <si>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</si>
  <si>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</si>
  <si>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</si>
  <si>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</si>
  <si>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</si>
  <si>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</si>
  <si>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</si>
  <si>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</si>
  <si>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</si>
  <si>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</si>
  <si>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</si>
  <si>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</si>
  <si>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</si>
  <si>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</si>
  <si>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</si>
  <si>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</si>
  <si>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</si>
  <si>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</si>
  <si>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</si>
  <si>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</si>
  <si>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</si>
  <si>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</si>
  <si>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</si>
  <si>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</si>
  <si>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</si>
  <si>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</si>
  <si>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</si>
  <si>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</si>
  <si>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</si>
  <si>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</si>
  <si>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</si>
  <si>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</si>
  <si>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</si>
  <si>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</si>
  <si>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</si>
  <si>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</si>
  <si>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</si>
  <si>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</si>
  <si>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</si>
  <si>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</si>
  <si>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</si>
  <si>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</si>
  <si>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</si>
  <si>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</si>
  <si>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</si>
  <si>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</si>
  <si>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</si>
  <si>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</si>
  <si>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</si>
  <si>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</si>
  <si>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</si>
  <si>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</si>
  <si>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</si>
  <si>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</si>
  <si>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</si>
  <si>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</si>
  <si>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</si>
  <si>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</si>
  <si>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</si>
  <si>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</si>
  <si>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</si>
  <si>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</si>
  <si>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</si>
  <si>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</si>
  <si>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</si>
  <si>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</si>
  <si>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</si>
  <si>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</si>
  <si>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</si>
  <si>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</si>
  <si>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</si>
  <si>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</si>
  <si>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</si>
  <si>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</si>
  <si>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</si>
  <si>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</si>
  <si>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</si>
  <si>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</si>
  <si>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</si>
  <si>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</si>
  <si>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</si>
  <si>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</si>
  <si>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</si>
  <si>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</si>
  <si>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</si>
  <si>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</si>
  <si>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</si>
  <si>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</si>
  <si>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</si>
  <si>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</si>
  <si>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</si>
  <si>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</si>
  <si>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</si>
  <si>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</si>
  <si>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</si>
  <si>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</si>
  <si>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</si>
  <si>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</si>
  <si>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</si>
  <si>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</si>
  <si>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</si>
  <si>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</si>
  <si>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</si>
  <si>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</si>
  <si>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</si>
  <si>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</si>
  <si>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</si>
  <si>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</si>
  <si>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</si>
  <si>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</si>
  <si>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</si>
  <si>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</si>
  <si>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</si>
  <si>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</si>
  <si>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</si>
  <si>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</si>
  <si>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</si>
  <si>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</si>
  <si>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</si>
  <si>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</si>
  <si>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</si>
  <si>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</si>
  <si>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</si>
  <si>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</si>
  <si>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</si>
  <si>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</si>
  <si>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</si>
  <si>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</si>
  <si>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</si>
  <si>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</si>
  <si>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</si>
  <si>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</si>
  <si>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</si>
  <si>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</si>
  <si>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</si>
  <si>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</si>
  <si>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</si>
  <si>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</si>
  <si>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</si>
  <si>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</si>
  <si>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</si>
  <si>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</si>
  <si>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</si>
  <si>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</si>
  <si>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</si>
  <si>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</si>
  <si>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</si>
  <si>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</si>
  <si>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</si>
  <si>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</si>
  <si>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</si>
  <si>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</si>
  <si>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</si>
  <si>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</si>
  <si>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</si>
  <si>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</si>
  <si>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</si>
  <si>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</si>
  <si>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</si>
  <si>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</si>
  <si>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</si>
  <si>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</si>
  <si>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</si>
  <si>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</si>
  <si>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</si>
  <si>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</si>
  <si>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</si>
  <si>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</si>
  <si>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</si>
  <si>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</si>
  <si>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</si>
  <si>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</si>
  <si>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</si>
  <si>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</si>
  <si>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</si>
  <si>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</si>
  <si>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</si>
  <si>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</si>
  <si>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</si>
  <si>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</si>
  <si>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</si>
  <si>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</si>
  <si>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</si>
  <si>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</si>
  <si>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</si>
  <si>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</si>
  <si>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</si>
  <si>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</si>
  <si>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</si>
  <si>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</si>
  <si>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</si>
  <si>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</si>
  <si>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</si>
  <si>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</si>
  <si>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</si>
  <si>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</si>
  <si>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</si>
  <si>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</si>
  <si>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</si>
  <si>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</si>
  <si>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</si>
  <si>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</si>
  <si>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</si>
  <si>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</si>
  <si>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</si>
  <si>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</si>
  <si>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</si>
  <si>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</si>
  <si>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</si>
  <si>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</si>
  <si>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</si>
  <si>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</si>
  <si>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</si>
  <si>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</si>
  <si>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</si>
  <si>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</si>
  <si>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</si>
  <si>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</si>
  <si>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</si>
  <si>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</si>
  <si>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</si>
  <si>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</si>
  <si>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</si>
  <si>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</si>
  <si>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</si>
  <si>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</si>
  <si>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</si>
  <si>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</si>
  <si>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</si>
  <si>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</si>
  <si>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</si>
  <si>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</si>
  <si>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</si>
  <si>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</si>
  <si>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</si>
  <si>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</si>
  <si>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</si>
  <si>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</si>
  <si>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</si>
  <si>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</si>
  <si>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</si>
  <si>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</si>
  <si>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</si>
  <si>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</si>
  <si>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</si>
  <si>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</si>
  <si>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</si>
  <si>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</si>
  <si>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</si>
  <si>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</si>
  <si>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</si>
  <si>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</si>
  <si>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</si>
  <si>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</si>
  <si>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</si>
  <si>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</si>
  <si>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</si>
  <si>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</si>
  <si>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</si>
  <si>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</si>
  <si>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</si>
  <si>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</si>
  <si>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</si>
  <si>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</si>
  <si>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</si>
  <si>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</si>
  <si>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</si>
  <si>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</si>
  <si>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</si>
  <si>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</si>
  <si>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</si>
  <si>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</si>
  <si>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</si>
  <si>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</si>
  <si>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</si>
  <si>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</si>
  <si>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</si>
  <si>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</si>
  <si>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</si>
  <si>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</si>
  <si>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</si>
  <si>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</si>
  <si>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</si>
  <si>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</si>
  <si>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</si>
  <si>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</si>
  <si>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</si>
  <si>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</si>
  <si>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</si>
  <si>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</si>
  <si>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</si>
  <si>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</si>
  <si>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</si>
  <si>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</si>
  <si>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</si>
  <si>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</si>
  <si>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</si>
  <si>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</si>
  <si>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</si>
  <si>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</si>
  <si>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</si>
  <si>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</si>
  <si>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</si>
  <si>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</si>
  <si>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</si>
  <si>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</si>
  <si>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</si>
  <si>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</si>
  <si>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</si>
  <si>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</si>
  <si>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</si>
  <si>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</si>
  <si>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</si>
  <si>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</si>
  <si>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</si>
  <si>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</si>
  <si>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</si>
  <si>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</si>
  <si>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</si>
  <si>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</si>
  <si>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</si>
  <si>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</si>
  <si>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</si>
  <si>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</si>
  <si>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</si>
  <si>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</si>
  <si>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</si>
  <si>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</si>
  <si>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</si>
  <si>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</si>
  <si>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</si>
  <si>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</si>
  <si>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</si>
  <si>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</si>
  <si>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</si>
  <si>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</si>
  <si>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</si>
  <si>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</si>
  <si>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</si>
  <si>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</si>
  <si>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</si>
  <si>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</si>
  <si>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</si>
  <si>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</si>
  <si>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</si>
  <si>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</si>
  <si>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</si>
  <si>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</si>
  <si>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</si>
  <si>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</si>
  <si>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</si>
  <si>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</si>
  <si>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</si>
  <si>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</si>
  <si>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</si>
  <si>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</si>
  <si>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</si>
  <si>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</si>
  <si>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</si>
  <si>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</si>
  <si>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</si>
  <si>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</si>
  <si>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</si>
  <si>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</si>
  <si>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</si>
  <si>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</si>
  <si>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</si>
  <si>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</si>
  <si>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</si>
  <si>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</si>
  <si>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</si>
  <si>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</si>
  <si>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</si>
  <si>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</si>
  <si>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</si>
  <si>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</si>
  <si>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</si>
  <si>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</si>
  <si>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</si>
  <si>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</si>
  <si>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</si>
  <si>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</si>
  <si>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</si>
  <si>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</si>
  <si>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</si>
  <si>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</si>
  <si>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</si>
  <si>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</si>
  <si>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</si>
  <si>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</si>
  <si>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</si>
  <si>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</si>
  <si>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</si>
  <si>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</si>
  <si>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</si>
  <si>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</si>
  <si>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</si>
  <si>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</si>
  <si>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</si>
  <si>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</si>
  <si>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</si>
  <si>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</si>
  <si>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</si>
  <si>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</si>
  <si>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</si>
  <si>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</si>
  <si>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</si>
  <si>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</si>
  <si>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</si>
  <si>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</si>
  <si>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</si>
  <si>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</si>
  <si>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</si>
  <si>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</si>
  <si>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</si>
  <si>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</si>
  <si>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</si>
  <si>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</si>
  <si>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</si>
  <si>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</si>
  <si>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</si>
  <si>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</si>
  <si>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</si>
  <si>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</si>
  <si>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</si>
  <si>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</si>
  <si>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</si>
  <si>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</si>
  <si>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</si>
  <si>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</si>
  <si>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</si>
  <si>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</si>
  <si>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</si>
  <si>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</si>
  <si>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</si>
  <si>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</si>
  <si>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</si>
  <si>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</si>
  <si>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</si>
  <si>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</si>
  <si>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</si>
  <si>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</si>
  <si>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</si>
  <si>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</si>
  <si>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</si>
  <si>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</si>
  <si>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</si>
  <si>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</si>
  <si>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</si>
  <si>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</si>
  <si>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</si>
  <si>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</si>
  <si>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</si>
  <si>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</si>
  <si>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</si>
  <si>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</si>
  <si>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</si>
  <si>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</si>
  <si>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</si>
  <si>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</si>
  <si>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</si>
  <si>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</si>
  <si>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</si>
  <si>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</si>
  <si>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</si>
  <si>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</si>
  <si>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</si>
  <si>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</si>
  <si>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</si>
  <si>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</si>
  <si>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</si>
  <si>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</si>
  <si>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</si>
  <si>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</si>
  <si>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</si>
  <si>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</si>
  <si>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</si>
  <si>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</si>
  <si>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</si>
  <si>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</si>
  <si>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</si>
  <si>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</si>
  <si>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</si>
  <si>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</si>
  <si>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</si>
  <si>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</si>
  <si>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</si>
  <si>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</si>
  <si>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</si>
  <si>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</si>
  <si>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</si>
  <si>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</si>
  <si>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</si>
  <si>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</si>
  <si>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</si>
  <si>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</si>
  <si>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</si>
  <si>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</si>
  <si>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</si>
  <si>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</si>
  <si>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</si>
  <si>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</si>
  <si>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</si>
  <si>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</si>
  <si>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</si>
  <si>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</si>
  <si>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</si>
  <si>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</si>
  <si>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</si>
  <si>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</si>
  <si>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</si>
  <si>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</si>
  <si>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</si>
  <si>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</si>
  <si>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</si>
  <si>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</si>
  <si>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</si>
  <si>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</si>
  <si>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</si>
  <si>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</si>
  <si>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</si>
  <si>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</si>
  <si>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</si>
  <si>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</si>
  <si>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</si>
  <si>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</si>
  <si>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</si>
  <si>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</si>
  <si>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</si>
  <si>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</si>
  <si>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</si>
  <si>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</si>
  <si>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</si>
  <si>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</si>
  <si>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</si>
  <si>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</si>
  <si>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</si>
  <si>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</si>
  <si>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</si>
  <si>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</si>
  <si>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</si>
  <si>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</si>
  <si>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</si>
  <si>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</si>
  <si>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</si>
  <si>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</si>
  <si>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</si>
  <si>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</si>
  <si>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</si>
  <si>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</si>
  <si>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</si>
  <si>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</si>
  <si>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</si>
  <si>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</si>
  <si>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</si>
  <si>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</si>
  <si>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</si>
  <si>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</si>
  <si>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</si>
  <si>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</si>
  <si>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</si>
  <si>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</si>
  <si>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</si>
  <si>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</si>
  <si>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</si>
  <si>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</si>
  <si>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</si>
  <si>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</si>
  <si>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</si>
  <si>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</si>
  <si>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</si>
  <si>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</si>
  <si>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</si>
  <si>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</si>
  <si>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</si>
  <si>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</si>
  <si>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</si>
  <si>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</si>
  <si>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</si>
  <si>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</si>
  <si>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</si>
  <si>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</si>
  <si>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</si>
  <si>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</si>
  <si>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</si>
  <si>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</si>
  <si>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</si>
  <si>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</si>
  <si>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</si>
  <si>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</si>
  <si>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</si>
  <si>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</si>
  <si>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</si>
  <si>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</si>
  <si>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</si>
  <si>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</si>
  <si>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</si>
  <si>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</si>
  <si>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</si>
  <si>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</si>
  <si>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</si>
  <si>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</si>
  <si>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</si>
  <si>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</si>
  <si>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</si>
  <si>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</si>
  <si>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</si>
  <si>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</si>
  <si>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</si>
  <si>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</si>
  <si>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</si>
  <si>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</si>
  <si>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</si>
  <si>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</si>
  <si>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</si>
  <si>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</si>
  <si>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</si>
  <si>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</si>
  <si>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</si>
  <si>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</si>
  <si>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</si>
  <si>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</si>
  <si>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</si>
  <si>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</si>
  <si>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</si>
  <si>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</si>
  <si>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</si>
  <si>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</si>
  <si>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</si>
  <si>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</si>
  <si>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</si>
  <si>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</si>
  <si>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</si>
  <si>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</si>
  <si>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</si>
  <si>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</si>
  <si>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</si>
  <si>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</si>
  <si>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</si>
  <si>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</si>
  <si>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</si>
  <si>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</si>
  <si>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</si>
  <si>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</si>
  <si>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</si>
  <si>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</si>
  <si>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</si>
  <si>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</si>
  <si>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</si>
  <si>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</si>
  <si>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</si>
  <si>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</si>
  <si>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</si>
  <si>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</si>
  <si>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</si>
  <si>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</si>
  <si>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</si>
  <si>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</si>
  <si>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</si>
  <si>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</si>
  <si>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</si>
  <si>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</si>
  <si>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</si>
  <si>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</si>
  <si>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</si>
  <si>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</si>
  <si>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</si>
  <si>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</si>
  <si>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</si>
  <si>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</si>
  <si>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</si>
  <si>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</si>
  <si>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</si>
  <si>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</si>
  <si>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</si>
  <si>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</si>
  <si>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</si>
  <si>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</si>
  <si>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</si>
  <si>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</si>
  <si>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</si>
  <si>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</si>
  <si>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</si>
  <si>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</si>
  <si>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</si>
  <si>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</si>
  <si>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</si>
  <si>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</si>
  <si>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</si>
  <si>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</si>
  <si>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</si>
  <si>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</si>
  <si>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</si>
  <si>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</si>
  <si>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</si>
  <si>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</si>
  <si>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</si>
  <si>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</si>
  <si>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</si>
  <si>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</si>
  <si>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</si>
  <si>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</si>
  <si>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</si>
  <si>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</si>
  <si>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</si>
  <si>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</si>
  <si>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</si>
  <si>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</si>
  <si>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</si>
  <si>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</si>
  <si>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</si>
  <si>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</si>
  <si>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</si>
  <si>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</si>
  <si>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</si>
  <si>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</si>
  <si>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</si>
  <si>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</si>
  <si>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</si>
  <si>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</si>
  <si>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</si>
  <si>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</si>
  <si>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</si>
  <si>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</si>
  <si>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</si>
  <si>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</si>
  <si>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</si>
  <si>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</si>
  <si>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</si>
  <si>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</si>
  <si>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</si>
  <si>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</si>
  <si>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</si>
  <si>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</si>
  <si>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</si>
  <si>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</si>
  <si>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</si>
  <si>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</si>
  <si>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</si>
  <si>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</si>
  <si>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</si>
  <si>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</si>
  <si>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</si>
  <si>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</si>
  <si>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</si>
  <si>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</si>
  <si>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</si>
  <si>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</si>
  <si>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</si>
  <si>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</si>
  <si>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</si>
  <si>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</si>
  <si>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</si>
  <si>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</si>
  <si>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</si>
  <si>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</si>
  <si>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</si>
  <si>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</si>
  <si>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</si>
  <si>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</si>
  <si>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</si>
  <si>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</si>
  <si>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</si>
  <si>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</si>
  <si>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</si>
  <si>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</si>
  <si>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</si>
  <si>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</si>
  <si>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</si>
  <si>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</si>
  <si>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</si>
  <si>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</si>
  <si>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</si>
  <si>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</si>
  <si>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</si>
  <si>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</si>
  <si>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</si>
  <si>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</si>
  <si>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</si>
  <si>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</si>
  <si>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</si>
  <si>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</si>
  <si>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</si>
  <si>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</si>
  <si>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</si>
  <si>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</si>
  <si>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</si>
  <si>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</si>
  <si>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</si>
  <si>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</si>
  <si>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</si>
  <si>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</si>
  <si>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</si>
  <si>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</si>
  <si>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</si>
  <si>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</si>
  <si>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</si>
  <si>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</si>
  <si>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</si>
  <si>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</si>
  <si>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</si>
  <si>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</si>
  <si>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</si>
  <si>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</si>
  <si>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</si>
  <si>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</si>
  <si>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</si>
  <si>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</si>
  <si>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</si>
  <si>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</si>
  <si>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</si>
  <si>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</si>
  <si>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</si>
  <si>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</si>
  <si>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</si>
  <si>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</si>
  <si>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</si>
  <si>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</si>
  <si>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</si>
  <si>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</si>
  <si>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</si>
  <si>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</si>
  <si>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</si>
  <si>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</si>
  <si>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</si>
  <si>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</si>
  <si>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</si>
  <si>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</si>
  <si>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</si>
  <si>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</si>
  <si>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</si>
  <si>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</si>
  <si>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</si>
  <si>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</si>
  <si>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</si>
  <si>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</si>
  <si>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</si>
  <si>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</si>
  <si>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</si>
  <si>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</si>
  <si>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</si>
  <si>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</si>
  <si>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</si>
  <si>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</si>
  <si>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</si>
  <si>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</si>
  <si>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</si>
  <si>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</si>
  <si>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</si>
  <si>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</si>
  <si>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</si>
  <si>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</si>
  <si>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</si>
  <si>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</si>
  <si>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</si>
  <si>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</si>
  <si>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</si>
  <si>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</si>
  <si>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</si>
  <si>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</si>
  <si>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</si>
  <si>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</si>
  <si>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</si>
  <si>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</si>
  <si>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</si>
  <si>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</si>
  <si>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</si>
  <si>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</si>
  <si>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</si>
  <si>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</si>
  <si>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</si>
  <si>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</si>
  <si>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</si>
  <si>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</si>
  <si>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</si>
  <si>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</si>
  <si>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</si>
  <si>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</si>
  <si>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</si>
  <si>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</si>
  <si>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</si>
  <si>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</si>
  <si>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</si>
  <si>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</si>
  <si>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</si>
  <si>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</si>
  <si>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</si>
  <si>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</si>
  <si>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</si>
  <si>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</si>
  <si>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</si>
  <si>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</si>
  <si>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</si>
  <si>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</si>
  <si>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</si>
  <si>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</si>
  <si>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</si>
  <si>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</si>
  <si>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</si>
  <si>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</si>
  <si>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</si>
  <si>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</si>
  <si>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</si>
  <si>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</si>
  <si>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</si>
  <si>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</si>
  <si>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</si>
  <si>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</si>
  <si>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</si>
  <si>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</si>
  <si>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</si>
  <si>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</si>
  <si>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</si>
  <si>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</si>
  <si>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</si>
  <si>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</si>
  <si>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</si>
  <si>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</si>
  <si>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</si>
  <si>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</si>
  <si>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</si>
  <si>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</si>
  <si>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</si>
  <si>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</si>
  <si>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</si>
  <si>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</si>
  <si>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</si>
  <si>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</si>
  <si>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</si>
  <si>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</si>
  <si>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</si>
  <si>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</si>
  <si>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</si>
  <si>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</si>
  <si>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</si>
  <si>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</si>
  <si>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</si>
  <si>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</si>
  <si>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</si>
  <si>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</si>
  <si>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</si>
  <si>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</si>
  <si>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</si>
  <si>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</si>
  <si>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</si>
  <si>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</si>
  <si>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</si>
  <si>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</si>
  <si>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</si>
  <si>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</si>
  <si>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</si>
  <si>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</si>
  <si>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</si>
  <si>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</si>
  <si>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</si>
  <si>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</si>
  <si>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</si>
  <si>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</si>
  <si>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</si>
  <si>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</si>
  <si>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</si>
  <si>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</si>
  <si>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</si>
  <si>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</si>
  <si>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</si>
  <si>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</si>
  <si>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</si>
  <si>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</si>
  <si>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</si>
  <si>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</si>
  <si>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</si>
  <si>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</si>
  <si>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</si>
  <si>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</si>
  <si>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</si>
  <si>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</si>
  <si>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</si>
  <si>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</si>
  <si>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</si>
  <si>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</si>
  <si>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</si>
  <si>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</si>
  <si>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</si>
  <si>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</si>
  <si>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</si>
  <si>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</si>
  <si>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</si>
  <si>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</si>
  <si>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</si>
  <si>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</si>
  <si>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</si>
  <si>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</si>
  <si>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</si>
  <si>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</si>
  <si>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</si>
  <si>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</si>
  <si>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</si>
  <si>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</si>
  <si>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</si>
  <si>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</si>
  <si>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</si>
  <si>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</si>
  <si>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</si>
  <si>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</si>
  <si>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</si>
  <si>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</si>
  <si>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</si>
  <si>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</si>
  <si>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</si>
  <si>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</si>
  <si>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</si>
  <si>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</si>
  <si>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</si>
  <si>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</si>
  <si>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</si>
  <si>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</si>
  <si>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</si>
  <si>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</si>
  <si>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</si>
  <si>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</si>
  <si>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</si>
  <si>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</si>
  <si>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</si>
  <si>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</si>
  <si>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</si>
  <si>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</si>
  <si>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</si>
  <si>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</si>
  <si>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</si>
  <si>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</si>
  <si>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</si>
  <si>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</si>
  <si>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</si>
  <si>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</si>
  <si>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</si>
  <si>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</si>
  <si>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</si>
  <si>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</si>
  <si>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</si>
  <si>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</si>
  <si>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</si>
  <si>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</si>
  <si>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</si>
  <si>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</si>
  <si>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</si>
  <si>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</si>
  <si>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</si>
  <si>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</si>
  <si>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</si>
  <si>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</si>
  <si>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</si>
  <si>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</si>
  <si>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</si>
  <si>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</si>
  <si>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</si>
  <si>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</si>
  <si>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</si>
  <si>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</si>
  <si>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</si>
  <si>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</si>
  <si>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</si>
  <si>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</si>
  <si>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</si>
  <si>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</si>
  <si>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</si>
  <si>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</si>
  <si>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</si>
  <si>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</si>
  <si>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</si>
  <si>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</si>
  <si>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</si>
  <si>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</si>
  <si>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</si>
  <si>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</si>
  <si>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</si>
  <si>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</si>
  <si>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</si>
  <si>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</si>
  <si>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</si>
  <si>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</si>
  <si>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</si>
  <si>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</si>
  <si>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</si>
  <si>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</si>
  <si>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</si>
  <si>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</si>
  <si>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</si>
  <si>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</si>
  <si>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</si>
  <si>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</si>
  <si>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</si>
  <si>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</si>
  <si>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</si>
  <si>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</si>
  <si>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</si>
  <si>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</si>
  <si>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</si>
  <si>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</si>
  <si>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</si>
  <si>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</si>
  <si>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</si>
  <si>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</si>
  <si>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</si>
  <si>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</si>
  <si>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</si>
  <si>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</si>
  <si>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</si>
  <si>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</si>
  <si>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</si>
  <si>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</si>
  <si>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</si>
  <si>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</si>
  <si>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</si>
  <si>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</si>
  <si>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</si>
  <si>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</si>
  <si>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</si>
  <si>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</si>
  <si>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</si>
  <si>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</si>
  <si>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</si>
  <si>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</si>
  <si>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</si>
  <si>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</si>
  <si>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</si>
  <si>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</si>
  <si>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</si>
  <si>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</si>
  <si>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</si>
  <si>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</si>
  <si>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</si>
  <si>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</si>
  <si>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</si>
  <si>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</si>
  <si>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</si>
  <si>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</si>
  <si>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</si>
  <si>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</si>
  <si>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</si>
  <si>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</si>
  <si>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</si>
  <si>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</si>
  <si>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</si>
  <si>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</si>
  <si>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</si>
  <si>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</si>
  <si>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</si>
  <si>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</si>
  <si>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</si>
  <si>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</si>
  <si>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</si>
  <si>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</si>
  <si>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</si>
  <si>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</si>
  <si>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</si>
  <si>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</si>
  <si>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</si>
  <si>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</si>
  <si>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</si>
  <si>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</si>
  <si>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</si>
  <si>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</si>
  <si>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</si>
  <si>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</si>
  <si>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</si>
  <si>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</si>
  <si>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</si>
  <si>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</si>
  <si>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</si>
  <si>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</si>
  <si>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</si>
  <si>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</si>
  <si>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</si>
  <si>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</si>
  <si>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</si>
  <si>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</si>
  <si>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</si>
  <si>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</si>
  <si>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</si>
  <si>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</si>
  <si>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</si>
  <si>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</si>
  <si>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</si>
  <si>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</si>
  <si>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</si>
  <si>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</si>
  <si>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</si>
  <si>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</si>
  <si>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</si>
  <si>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</si>
  <si>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</si>
  <si>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</si>
  <si>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</si>
  <si>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</si>
  <si>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</si>
  <si>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</si>
  <si>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</si>
  <si>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</si>
  <si>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</si>
  <si>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</si>
  <si>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</si>
  <si>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</si>
  <si>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</si>
  <si>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</si>
  <si>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</si>
  <si>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</si>
  <si>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</si>
  <si>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</si>
  <si>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</si>
  <si>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</si>
  <si>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</si>
  <si>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</si>
  <si>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</si>
  <si>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</si>
  <si>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</si>
  <si>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</si>
  <si>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</si>
  <si>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</si>
  <si>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</si>
  <si>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</si>
  <si>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</si>
  <si>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</si>
  <si>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</si>
  <si>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</si>
  <si>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</si>
  <si>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</si>
  <si>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</si>
  <si>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</si>
  <si>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</si>
  <si>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</si>
  <si>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</si>
  <si>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</si>
  <si>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</si>
  <si>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</si>
  <si>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</si>
  <si>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</si>
  <si>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</si>
  <si>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</si>
  <si>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</si>
  <si>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</si>
  <si>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</si>
  <si>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</si>
  <si>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</si>
  <si>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</si>
  <si>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</si>
  <si>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</si>
  <si>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</si>
  <si>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</si>
  <si>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</si>
  <si>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</si>
  <si>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</si>
  <si>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</si>
  <si>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</si>
  <si>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</si>
  <si>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</si>
  <si>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</si>
  <si>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</si>
  <si>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</si>
  <si>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</si>
  <si>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</si>
  <si>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</si>
  <si>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</si>
  <si>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</si>
  <si>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</si>
  <si>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</si>
  <si>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</si>
  <si>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</si>
  <si>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</si>
  <si>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</si>
  <si>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</si>
  <si>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</si>
  <si>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</si>
  <si>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</si>
  <si>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</si>
  <si>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</si>
  <si>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</si>
  <si>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</si>
  <si>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</si>
  <si>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</si>
  <si>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</si>
  <si>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</si>
  <si>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</si>
  <si>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</si>
  <si>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</si>
  <si>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</si>
  <si>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</si>
  <si>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</si>
  <si>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</si>
  <si>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</si>
  <si>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</si>
  <si>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</si>
  <si>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</si>
  <si>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</si>
  <si>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</si>
  <si>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</si>
  <si>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</si>
  <si>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</si>
  <si>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</si>
  <si>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</si>
  <si>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</si>
  <si>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</si>
  <si>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</si>
  <si>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</si>
  <si>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</si>
  <si>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</si>
  <si>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</si>
  <si>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</si>
  <si>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</si>
  <si>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</si>
  <si>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</si>
  <si>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</si>
  <si>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</si>
  <si>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</si>
  <si>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</si>
  <si>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</si>
  <si>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</si>
  <si>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</si>
  <si>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</si>
  <si>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</si>
  <si>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</si>
  <si>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</si>
  <si>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</si>
  <si>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</si>
  <si>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</si>
  <si>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</si>
  <si>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</si>
  <si>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</si>
  <si>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</si>
  <si>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</si>
  <si>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</si>
  <si>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</si>
  <si>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</si>
  <si>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</si>
  <si>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</si>
  <si>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</si>
  <si>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</si>
  <si>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</si>
  <si>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</si>
  <si>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</si>
  <si>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</si>
  <si>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</si>
  <si>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</si>
  <si>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</si>
  <si>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</si>
  <si>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</si>
  <si>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</si>
  <si>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</si>
  <si>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</si>
  <si>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</si>
  <si>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</si>
  <si>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</si>
  <si>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</si>
  <si>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</si>
  <si>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</si>
  <si>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</si>
  <si>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</si>
  <si>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</si>
  <si>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</si>
  <si>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</si>
  <si>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</si>
  <si>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</si>
  <si>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</si>
  <si>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</si>
  <si>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</si>
  <si>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</si>
  <si>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</si>
  <si>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</si>
  <si>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</si>
  <si>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</si>
  <si>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</si>
  <si>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</si>
  <si>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</si>
  <si>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</si>
  <si>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</si>
  <si>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</si>
  <si>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</si>
  <si>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</si>
  <si>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</si>
  <si>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</si>
  <si>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</si>
  <si>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</si>
  <si>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</si>
  <si>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</si>
  <si>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</si>
  <si>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</si>
  <si>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</si>
  <si>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</si>
  <si>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</si>
  <si>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</si>
  <si>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</si>
  <si>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</si>
  <si>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</si>
  <si>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</si>
  <si>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</si>
  <si>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</si>
  <si>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</si>
  <si>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</si>
  <si>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</si>
  <si>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</si>
  <si>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</si>
  <si>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</si>
  <si>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</si>
  <si>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</si>
  <si>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</si>
  <si>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</si>
  <si>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</si>
  <si>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</si>
  <si>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</si>
  <si>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</si>
  <si>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</si>
  <si>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</si>
  <si>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</si>
  <si>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</si>
  <si>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</si>
  <si>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</si>
  <si>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</si>
  <si>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</si>
  <si>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</si>
  <si>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</si>
  <si>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</si>
  <si>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</si>
  <si>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</si>
  <si>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</si>
  <si>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</si>
  <si>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</si>
  <si>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</si>
  <si>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</si>
  <si>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</si>
  <si>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</si>
  <si>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</si>
  <si>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</si>
  <si>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</si>
  <si>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</si>
  <si>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</si>
  <si>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</si>
  <si>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</si>
  <si>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</si>
  <si>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</si>
  <si>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</si>
  <si>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</si>
  <si>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</si>
  <si>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</si>
  <si>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</si>
  <si>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</si>
  <si>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</si>
  <si>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</si>
  <si>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</si>
  <si>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</si>
  <si>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</si>
  <si>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</si>
  <si>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</si>
  <si>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</si>
  <si>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</si>
  <si>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</si>
  <si>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</si>
  <si>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</si>
  <si>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</si>
  <si>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</si>
  <si>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</si>
  <si>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</si>
  <si>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</si>
  <si>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</si>
  <si>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</si>
  <si>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</si>
  <si>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</si>
  <si>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</si>
  <si>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</si>
  <si>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</si>
  <si>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</si>
  <si>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</si>
  <si>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</si>
  <si>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</si>
  <si>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</si>
  <si>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</si>
  <si>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</si>
  <si>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</si>
  <si>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</si>
  <si>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</si>
  <si>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</si>
  <si>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</si>
  <si>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</si>
  <si>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</si>
  <si>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</si>
  <si>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</si>
  <si>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</si>
  <si>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</si>
  <si>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</si>
  <si>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</si>
  <si>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</si>
  <si>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</si>
  <si>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</si>
  <si>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</si>
  <si>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</si>
  <si>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</si>
  <si>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</si>
  <si>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</si>
  <si>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</si>
  <si>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</si>
  <si>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</si>
  <si>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</si>
  <si>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</si>
  <si>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</si>
  <si>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</si>
  <si>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</si>
  <si>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</si>
  <si>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</si>
  <si>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</si>
  <si>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</si>
  <si>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</si>
  <si>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</si>
  <si>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</si>
  <si>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</si>
  <si>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</si>
  <si>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</si>
  <si>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</si>
  <si>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</si>
  <si>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</si>
  <si>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</si>
  <si>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</si>
  <si>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</si>
  <si>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</si>
  <si>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</si>
  <si>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</si>
  <si>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</si>
  <si>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</si>
  <si>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</si>
  <si>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</si>
  <si>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</si>
  <si>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</si>
  <si>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</si>
  <si>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</si>
  <si>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</si>
  <si>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</si>
  <si>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</si>
  <si>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</si>
  <si>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</si>
  <si>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</si>
  <si>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</si>
  <si>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</si>
  <si>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</si>
  <si>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</si>
  <si>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</si>
  <si>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</si>
  <si>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</si>
  <si>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</si>
  <si>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</si>
  <si>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</si>
  <si>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</si>
  <si>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</si>
  <si>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</si>
  <si>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</si>
  <si>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</si>
  <si>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</si>
  <si>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</si>
  <si>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</si>
  <si>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</si>
  <si>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</si>
  <si>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</si>
  <si>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</si>
  <si>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</si>
  <si>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</si>
  <si>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</si>
  <si>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</si>
  <si>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</si>
  <si>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</si>
  <si>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</si>
  <si>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</si>
  <si>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</si>
  <si>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</si>
  <si>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</si>
  <si>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</si>
  <si>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</si>
  <si>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</si>
  <si>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</si>
  <si>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</si>
  <si>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</si>
  <si>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</si>
  <si>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</si>
  <si>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</si>
  <si>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</si>
  <si>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</si>
  <si>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</si>
  <si>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</si>
  <si>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</si>
  <si>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</si>
  <si>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</si>
  <si>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</si>
  <si>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</si>
  <si>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</si>
  <si>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</si>
  <si>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</si>
  <si>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</si>
  <si>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</si>
  <si>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</si>
  <si>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</si>
  <si>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</si>
  <si>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</si>
  <si>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</si>
  <si>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</si>
  <si>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</si>
  <si>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</si>
  <si>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</si>
  <si>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</si>
  <si>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</si>
  <si>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</si>
  <si>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</si>
  <si>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</si>
  <si>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</si>
  <si>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</si>
  <si>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</si>
  <si>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</si>
  <si>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</si>
  <si>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</si>
  <si>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</si>
  <si>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</si>
  <si>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</si>
  <si>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</si>
  <si>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</si>
  <si>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</si>
  <si>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</si>
  <si>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</si>
  <si>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</si>
  <si>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</si>
  <si>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</si>
  <si>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</si>
  <si>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</si>
  <si>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</si>
  <si>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</si>
  <si>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</si>
  <si>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</si>
  <si>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</si>
  <si>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</si>
  <si>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</si>
  <si>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</si>
  <si>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</si>
  <si>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</si>
  <si>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</si>
  <si>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</si>
  <si>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</si>
  <si>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</si>
  <si>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</si>
  <si>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</si>
  <si>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</si>
  <si>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</si>
  <si>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</si>
  <si>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</si>
  <si>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</si>
  <si>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</si>
  <si>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</si>
  <si>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</si>
  <si>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</si>
  <si>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</si>
  <si>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</si>
  <si>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</si>
  <si>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</si>
  <si>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</si>
  <si>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</si>
  <si>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</si>
  <si>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</si>
  <si>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</si>
  <si>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</si>
  <si>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</si>
  <si>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</si>
  <si>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</si>
  <si>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</si>
  <si>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</si>
  <si>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</si>
  <si>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</si>
  <si>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</si>
  <si>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</si>
  <si>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</si>
  <si>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</si>
  <si>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</si>
  <si>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</si>
  <si>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</si>
  <si>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</si>
  <si>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</si>
  <si>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</si>
  <si>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</si>
  <si>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</si>
  <si>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</si>
  <si>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</si>
  <si>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</si>
  <si>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</si>
  <si>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</si>
  <si>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</si>
  <si>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</si>
  <si>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</si>
  <si>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</si>
  <si>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</si>
  <si>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</si>
  <si>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</si>
  <si>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</si>
  <si>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</si>
  <si>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</si>
  <si>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</si>
  <si>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</si>
  <si>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</si>
  <si>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</si>
  <si>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</si>
  <si>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</si>
  <si>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</si>
  <si>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</si>
  <si>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</si>
  <si>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</si>
  <si>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</si>
  <si>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</si>
  <si>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</si>
  <si>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</si>
  <si>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</si>
  <si>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</si>
  <si>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</si>
  <si>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</si>
  <si>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</si>
  <si>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</si>
  <si>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</si>
  <si>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</si>
  <si>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</si>
  <si>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</si>
  <si>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</si>
  <si>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</si>
  <si>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</si>
  <si>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</si>
  <si>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</si>
  <si>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</si>
  <si>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</si>
  <si>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</si>
  <si>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</si>
  <si>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</si>
  <si>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</si>
  <si>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</si>
  <si>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</si>
  <si>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</si>
  <si>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</si>
  <si>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</si>
  <si>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</si>
  <si>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</si>
  <si>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</si>
  <si>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</si>
  <si>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</si>
  <si>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</si>
  <si>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</si>
  <si>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</si>
  <si>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</si>
  <si>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</si>
  <si>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</si>
  <si>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</si>
  <si>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</si>
  <si>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</si>
  <si>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</si>
  <si>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</si>
  <si>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</si>
  <si>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</si>
  <si>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</si>
  <si>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</si>
  <si>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</si>
  <si>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</si>
  <si>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</si>
  <si>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</si>
  <si>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</si>
  <si>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</si>
  <si>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</si>
  <si>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</si>
  <si>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</si>
  <si>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</si>
  <si>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</si>
  <si>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</si>
  <si>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</si>
  <si>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</si>
  <si>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</si>
  <si>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</si>
  <si>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</si>
  <si>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</si>
  <si>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</si>
  <si>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</si>
  <si>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</si>
  <si>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</si>
  <si>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</si>
  <si>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</si>
  <si>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</si>
  <si>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</si>
  <si>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</si>
  <si>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</si>
  <si>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</si>
  <si>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</si>
  <si>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</si>
  <si>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</si>
  <si>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</si>
  <si>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</si>
  <si>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</si>
  <si>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</si>
  <si>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</si>
  <si>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</si>
  <si>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</si>
  <si>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</si>
  <si>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</si>
  <si>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</si>
  <si>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</si>
  <si>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</si>
  <si>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</si>
  <si>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</si>
  <si>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</si>
  <si>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</si>
  <si>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</si>
  <si>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</si>
  <si>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</si>
  <si>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</si>
  <si>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</si>
  <si>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</si>
  <si>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</si>
  <si>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</si>
  <si>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</si>
  <si>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</si>
  <si>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</si>
  <si>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</si>
  <si>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</si>
  <si>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</si>
  <si>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</si>
  <si>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</si>
  <si>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</si>
  <si>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</si>
  <si>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</si>
  <si>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</si>
  <si>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</si>
  <si>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</si>
  <si>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</si>
  <si>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</si>
  <si>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</si>
  <si>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</si>
  <si>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</si>
  <si>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</si>
  <si>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</si>
  <si>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</si>
  <si>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</si>
  <si>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</si>
  <si>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</si>
  <si>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</si>
  <si>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</si>
  <si>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</si>
  <si>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</si>
  <si>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</si>
  <si>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</si>
  <si>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</si>
  <si>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</si>
  <si>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</si>
  <si>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</si>
  <si>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</si>
  <si>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</si>
  <si>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</si>
  <si>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</si>
  <si>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</si>
  <si>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</si>
  <si>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</si>
  <si>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</si>
  <si>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</si>
  <si>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</si>
  <si>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</si>
  <si>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</si>
  <si>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</si>
  <si>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</si>
  <si>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</si>
  <si>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</si>
  <si>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</si>
  <si>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</si>
  <si>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</si>
  <si>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</si>
  <si>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</si>
  <si>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</si>
  <si>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</si>
  <si>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</si>
  <si>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</si>
  <si>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</si>
  <si>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</si>
  <si>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</si>
  <si>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</si>
  <si>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</si>
  <si>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</si>
  <si>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</si>
  <si>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</si>
  <si>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</si>
  <si>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</si>
  <si>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</si>
  <si>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</si>
  <si>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</si>
  <si>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</si>
  <si>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</si>
  <si>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</si>
  <si>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</si>
  <si>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</si>
  <si>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</si>
  <si>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</si>
  <si>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</si>
  <si>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</si>
  <si>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</si>
  <si>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</si>
  <si>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</si>
  <si>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</si>
  <si>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</si>
  <si>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</si>
  <si>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</si>
  <si>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</si>
  <si>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</si>
  <si>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</si>
  <si>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</si>
  <si>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</si>
  <si>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</si>
  <si>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</si>
  <si>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</si>
  <si>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</si>
  <si>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</si>
  <si>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</si>
  <si>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</si>
  <si>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</si>
  <si>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</si>
  <si>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</si>
  <si>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</si>
  <si>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</si>
  <si>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</si>
  <si>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</si>
  <si>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</si>
  <si>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</si>
  <si>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</si>
  <si>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</si>
  <si>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</si>
  <si>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</si>
  <si>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</si>
  <si>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</si>
  <si>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</si>
  <si>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</si>
  <si>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</si>
  <si>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</si>
  <si>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</si>
  <si>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</si>
  <si>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</si>
  <si>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</si>
  <si>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</si>
  <si>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</si>
  <si>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</si>
  <si>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</si>
  <si>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</si>
  <si>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</si>
  <si>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</si>
  <si>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</si>
  <si>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</si>
  <si>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</si>
  <si>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</si>
  <si>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</si>
  <si>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</si>
  <si>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</si>
  <si>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</si>
  <si>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</si>
  <si>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</si>
  <si>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</si>
  <si>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</si>
  <si>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</si>
  <si>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</si>
  <si>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</si>
  <si>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</si>
  <si>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</si>
  <si>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</si>
  <si>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</si>
  <si>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</si>
  <si>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</si>
  <si>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</si>
  <si>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</si>
  <si>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</si>
  <si>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</si>
  <si>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</si>
  <si>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</si>
  <si>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</si>
  <si>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</si>
  <si>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</si>
  <si>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</si>
  <si>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</si>
  <si>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</si>
  <si>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</si>
  <si>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</si>
  <si>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</si>
  <si>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</si>
  <si>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</si>
  <si>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</si>
  <si>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</si>
  <si>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</si>
  <si>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</si>
  <si>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</si>
  <si>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</si>
  <si>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</si>
  <si>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</si>
  <si>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</si>
  <si>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</si>
  <si>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</si>
  <si>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</si>
  <si>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</si>
  <si>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</si>
  <si>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</si>
  <si>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</si>
  <si>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</si>
  <si>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</si>
  <si>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</si>
  <si>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</si>
  <si>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</si>
  <si>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</si>
  <si>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</si>
  <si>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</si>
  <si>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</si>
  <si>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</si>
  <si>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</si>
  <si>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</si>
  <si>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</si>
  <si>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</si>
  <si>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</si>
  <si>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</si>
  <si>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</si>
  <si>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</si>
  <si>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</si>
  <si>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</si>
  <si>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</si>
  <si>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</si>
  <si>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</si>
  <si>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</si>
  <si>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</si>
  <si>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</si>
  <si>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</si>
  <si>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</si>
  <si>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</si>
  <si>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</si>
  <si>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</si>
  <si>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</si>
  <si>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</si>
  <si>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</si>
  <si>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</si>
  <si>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</si>
  <si>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</si>
  <si>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</si>
  <si>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</si>
  <si>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</si>
  <si>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</si>
  <si>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</si>
  <si>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</si>
  <si>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</si>
  <si>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</si>
  <si>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</si>
  <si>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</si>
  <si>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</si>
  <si>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</si>
  <si>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</si>
  <si>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</si>
  <si>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</si>
  <si>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</si>
  <si>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</si>
  <si>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</si>
  <si>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</si>
  <si>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</si>
  <si>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</si>
  <si>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</si>
  <si>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</si>
  <si>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</si>
  <si>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</si>
  <si>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</si>
  <si>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</si>
  <si>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</si>
  <si>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</si>
  <si>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</si>
  <si>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</si>
  <si>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</si>
  <si>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</si>
  <si>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</si>
  <si>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</si>
  <si>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</si>
  <si>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</si>
  <si>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</si>
  <si>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</si>
  <si>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</si>
  <si>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</si>
  <si>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</si>
  <si>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</si>
  <si>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</si>
  <si>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</si>
  <si>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</si>
  <si>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</si>
  <si>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</si>
  <si>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</si>
  <si>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</si>
  <si>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</si>
  <si>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</si>
  <si>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</si>
  <si>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</si>
  <si>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</si>
  <si>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</si>
  <si>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</si>
  <si>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</si>
  <si>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</si>
  <si>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</si>
  <si>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</si>
  <si>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</si>
  <si>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</si>
  <si>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</si>
  <si>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</si>
  <si>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</si>
  <si>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</si>
  <si>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</si>
  <si>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</si>
  <si>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</si>
  <si>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</si>
  <si>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</si>
  <si>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</si>
  <si>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</si>
  <si>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</si>
  <si>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</si>
  <si>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</si>
  <si>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</si>
  <si>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</si>
  <si>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</si>
  <si>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</si>
  <si>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</si>
  <si>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</si>
  <si>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</si>
  <si>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</si>
  <si>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</si>
  <si>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</si>
  <si>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</si>
  <si>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</si>
  <si>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</si>
  <si>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</si>
  <si>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</si>
  <si>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</si>
  <si>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</si>
  <si>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</si>
  <si>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</si>
  <si>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</si>
  <si>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</si>
  <si>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</si>
  <si>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</si>
  <si>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</si>
  <si>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</si>
  <si>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</si>
  <si>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</si>
  <si>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</si>
  <si>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</si>
  <si>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</si>
  <si>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</si>
  <si>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</si>
  <si>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</si>
  <si>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</si>
  <si>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</si>
  <si>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</si>
  <si>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</si>
  <si>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</si>
  <si>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</si>
  <si>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</si>
  <si>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</si>
  <si>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</si>
  <si>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</si>
  <si>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</si>
  <si>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</si>
  <si>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</si>
  <si>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</si>
  <si>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</si>
  <si>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</si>
  <si>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</si>
  <si>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</si>
  <si>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</si>
  <si>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</si>
  <si>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</si>
  <si>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</si>
  <si>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</si>
  <si>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</si>
  <si>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</si>
  <si>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</si>
  <si>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</si>
  <si>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</si>
  <si>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</si>
  <si>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</si>
  <si>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</si>
  <si>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</si>
  <si>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</si>
  <si>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</si>
  <si>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</si>
  <si>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</si>
  <si>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</si>
  <si>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</si>
  <si>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</si>
  <si>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</si>
  <si>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</si>
  <si>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</si>
  <si>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</si>
  <si>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</si>
  <si>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</si>
  <si>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</si>
  <si>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</si>
  <si>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</si>
  <si>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</si>
  <si>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</si>
  <si>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</si>
  <si>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</si>
  <si>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</si>
  <si>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</si>
  <si>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</si>
  <si>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</si>
  <si>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</si>
  <si>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</si>
  <si>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</si>
  <si>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</si>
  <si>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</si>
  <si>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</si>
  <si>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</si>
  <si>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</si>
  <si>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</si>
  <si>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</si>
  <si>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</si>
  <si>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</si>
  <si>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</si>
  <si>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</si>
  <si>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</si>
  <si>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</si>
  <si>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</si>
  <si>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</si>
  <si>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</si>
  <si>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</si>
  <si>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</si>
  <si>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</si>
  <si>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</si>
  <si>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</si>
  <si>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</si>
  <si>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</si>
  <si>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</si>
  <si>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</si>
  <si>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</si>
  <si>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</si>
  <si>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</si>
  <si>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</si>
  <si>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</si>
  <si>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</si>
  <si>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</si>
  <si>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</si>
  <si>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</si>
  <si>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</si>
  <si>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</si>
  <si>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</si>
  <si>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</si>
  <si>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</si>
  <si>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</si>
  <si>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</si>
  <si>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</si>
  <si>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</si>
  <si>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</si>
  <si>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</si>
  <si>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</si>
  <si>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</si>
  <si>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</si>
  <si>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</si>
  <si>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</si>
  <si>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</si>
  <si>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</si>
  <si>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</si>
  <si>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</si>
  <si>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</si>
  <si>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</si>
  <si>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</si>
  <si>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</si>
  <si>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</si>
  <si>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</si>
  <si>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</si>
  <si>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</si>
  <si>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</si>
  <si>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</si>
  <si>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</si>
  <si>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</si>
  <si>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</si>
  <si>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</si>
  <si>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</si>
  <si>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</si>
  <si>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</si>
  <si>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</si>
  <si>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</si>
  <si>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</si>
  <si>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</si>
  <si>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</si>
  <si>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</si>
  <si>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</si>
  <si>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</si>
  <si>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</si>
  <si>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</si>
  <si>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</si>
  <si>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</si>
  <si>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</si>
  <si>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</si>
  <si>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</si>
  <si>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</si>
  <si>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</si>
  <si>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</si>
  <si>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</si>
  <si>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</si>
  <si>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</si>
  <si>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</si>
  <si>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</si>
  <si>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</si>
  <si>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</si>
  <si>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</si>
  <si>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</si>
  <si>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</si>
  <si>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</si>
  <si>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</si>
  <si>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</si>
  <si>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</si>
  <si>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</si>
  <si>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</si>
  <si>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</si>
  <si>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</si>
  <si>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</si>
  <si>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</si>
  <si>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</si>
  <si>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</si>
  <si>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</si>
  <si>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</si>
  <si>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</si>
  <si>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</si>
  <si>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</si>
  <si>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</si>
  <si>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</si>
  <si>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</si>
  <si>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</si>
  <si>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</si>
  <si>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</si>
  <si>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</si>
  <si>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</si>
  <si>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</si>
  <si>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</si>
  <si>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</si>
  <si>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</si>
  <si>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</si>
  <si>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</si>
  <si>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</si>
  <si>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</si>
  <si>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</si>
  <si>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</si>
  <si>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</si>
  <si>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</si>
  <si>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</si>
  <si>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</si>
  <si>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</si>
  <si>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</si>
  <si>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</si>
  <si>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</si>
  <si>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</si>
  <si>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</si>
  <si>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</si>
  <si>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</si>
  <si>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</si>
  <si>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</si>
  <si>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</si>
  <si>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</si>
  <si>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</si>
  <si>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</si>
  <si>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</si>
  <si>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</si>
  <si>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</si>
  <si>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</si>
  <si>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</si>
  <si>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</si>
  <si>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</si>
  <si>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</si>
  <si>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</si>
  <si>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</si>
  <si>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</si>
  <si>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</si>
  <si>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</si>
  <si>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</si>
  <si>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</si>
  <si>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</si>
  <si>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</si>
  <si>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</si>
  <si>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</si>
  <si>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</si>
  <si>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</si>
  <si>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</si>
  <si>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</si>
  <si>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</si>
  <si>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</si>
  <si>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</si>
  <si>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</si>
  <si>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</si>
  <si>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</si>
  <si>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</si>
  <si>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</si>
  <si>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</si>
  <si>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</si>
  <si>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</si>
  <si>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</si>
  <si>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</si>
  <si>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</si>
  <si>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</si>
  <si>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</si>
  <si>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</si>
  <si>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</si>
  <si>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</si>
  <si>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</si>
  <si>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</si>
  <si>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</si>
  <si>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</si>
  <si>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</si>
  <si>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</si>
  <si>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</si>
  <si>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</si>
  <si>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</si>
  <si>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</si>
  <si>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</si>
  <si>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</si>
  <si>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</si>
  <si>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</si>
  <si>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</si>
  <si>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</si>
  <si>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</si>
  <si>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</si>
  <si>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</si>
  <si>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</si>
  <si>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</si>
  <si>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</si>
  <si>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</si>
  <si>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</si>
  <si>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</si>
  <si>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</si>
  <si>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</si>
  <si>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</si>
  <si>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</si>
  <si>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</si>
  <si>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</si>
  <si>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</si>
  <si>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</si>
  <si>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</si>
  <si>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</si>
  <si>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</si>
  <si>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</si>
  <si>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</si>
  <si>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</si>
  <si>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</si>
  <si>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</si>
  <si>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</si>
  <si>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</si>
  <si>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</si>
  <si>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</si>
  <si>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</si>
  <si>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</si>
  <si>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</si>
  <si>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</si>
  <si>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</si>
  <si>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</si>
  <si>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</si>
  <si>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</si>
  <si>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</si>
  <si>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</si>
  <si>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</si>
  <si>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</si>
  <si>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</si>
  <si>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</si>
  <si>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</si>
  <si>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</si>
  <si>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</si>
  <si>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</si>
  <si>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</si>
  <si>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</si>
  <si>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</si>
  <si>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</si>
  <si>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</si>
  <si>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</si>
  <si>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</si>
  <si>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</si>
  <si>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</si>
  <si>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</si>
  <si>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</si>
  <si>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</si>
  <si>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</si>
  <si>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</si>
  <si>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</si>
  <si>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</si>
  <si>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</si>
  <si>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</si>
  <si>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</si>
  <si>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</si>
  <si>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</si>
  <si>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</si>
  <si>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</si>
  <si>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</si>
  <si>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</si>
  <si>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</si>
  <si>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</si>
  <si>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</si>
  <si>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</si>
  <si>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</si>
  <si>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</si>
  <si>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</si>
  <si>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</si>
  <si>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</si>
  <si>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</si>
  <si>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</si>
  <si>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</si>
  <si>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</si>
  <si>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</si>
  <si>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</si>
  <si>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</si>
  <si>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</si>
  <si>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</si>
  <si>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</si>
  <si>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</si>
  <si>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</si>
  <si>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</si>
  <si>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</si>
  <si>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</si>
  <si>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</si>
  <si>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</si>
  <si>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</si>
  <si>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</si>
  <si>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</si>
  <si>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</si>
  <si>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</si>
  <si>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</si>
  <si>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</si>
  <si>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</si>
  <si>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</si>
  <si>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</si>
  <si>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</si>
  <si>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</si>
  <si>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</si>
  <si>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</si>
  <si>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</si>
  <si>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</si>
  <si>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</si>
  <si>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</si>
  <si>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</si>
  <si>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</si>
  <si>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</si>
  <si>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</si>
  <si>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</si>
  <si>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</si>
  <si>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</si>
  <si>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</si>
  <si>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</si>
  <si>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</si>
  <si>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</si>
  <si>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</si>
  <si>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</si>
  <si>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</si>
  <si>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</si>
  <si>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</si>
  <si>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</si>
  <si>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</si>
  <si>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</si>
  <si>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</si>
  <si>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</si>
  <si>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</si>
  <si>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</si>
  <si>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</si>
  <si>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</si>
  <si>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</si>
  <si>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</si>
  <si>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</si>
  <si>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</si>
  <si>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</si>
  <si>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</si>
  <si>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</si>
  <si>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</si>
  <si>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</si>
  <si>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</si>
  <si>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</si>
  <si>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</si>
  <si>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</si>
  <si>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</si>
  <si>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</si>
  <si>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</si>
  <si>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</si>
  <si>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</si>
  <si>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</si>
  <si>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</si>
  <si>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</si>
  <si>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</si>
  <si>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</si>
  <si>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</si>
  <si>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</si>
  <si>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</si>
  <si>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</si>
  <si>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</si>
  <si>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</si>
  <si>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</si>
  <si>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</si>
  <si>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</si>
  <si>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</si>
  <si>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</si>
  <si>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</si>
  <si>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</si>
  <si>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</si>
  <si>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</si>
  <si>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</si>
  <si>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</si>
  <si>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</si>
  <si>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</si>
  <si>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</si>
  <si>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</si>
  <si>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</si>
  <si>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</si>
  <si>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</si>
  <si>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</si>
  <si>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</si>
  <si>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</si>
  <si>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</si>
  <si>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</si>
  <si>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</si>
  <si>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</si>
  <si>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</si>
  <si>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</si>
  <si>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</si>
  <si>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</si>
  <si>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</si>
  <si>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</si>
  <si>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</si>
  <si>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</si>
  <si>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</si>
  <si>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</si>
  <si>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</si>
  <si>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</si>
  <si>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</si>
  <si>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</si>
  <si>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</si>
  <si>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</si>
  <si>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</si>
  <si>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</si>
  <si>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</si>
  <si>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</si>
  <si>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</si>
  <si>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</si>
  <si>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</si>
  <si>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</si>
  <si>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</si>
  <si>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</si>
  <si>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</si>
  <si>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</si>
  <si>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</si>
  <si>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</si>
  <si>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</si>
  <si>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</si>
  <si>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</si>
  <si>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</si>
  <si>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</si>
  <si>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</si>
  <si>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</si>
  <si>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</si>
  <si>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</si>
  <si>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</si>
  <si>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</si>
  <si>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</si>
  <si>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</si>
  <si>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</si>
  <si>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</si>
  <si>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</si>
  <si>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</si>
  <si>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</si>
  <si>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</si>
  <si>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</si>
  <si>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</si>
  <si>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</si>
  <si>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</si>
  <si>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</si>
  <si>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</si>
  <si>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</si>
  <si>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</si>
  <si>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</si>
  <si>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</si>
  <si>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</si>
  <si>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</si>
  <si>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</si>
  <si>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</si>
  <si>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</si>
  <si>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</si>
  <si>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</si>
  <si>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</si>
  <si>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</si>
  <si>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</si>
  <si>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</si>
  <si>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</si>
  <si>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</si>
  <si>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</si>
  <si>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</si>
  <si>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</si>
  <si>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</si>
  <si>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</si>
  <si>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</si>
  <si>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</si>
  <si>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</si>
  <si>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</si>
  <si>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</si>
  <si>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</si>
  <si>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</si>
  <si>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</si>
  <si>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</si>
  <si>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</si>
  <si>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</si>
  <si>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</si>
  <si>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</si>
  <si>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</si>
  <si>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</si>
  <si>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</si>
  <si>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</si>
  <si>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</si>
  <si>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</si>
  <si>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</si>
  <si>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</si>
  <si>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</si>
  <si>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</si>
  <si>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</si>
  <si>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</si>
  <si>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</si>
  <si>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</si>
  <si>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</si>
  <si>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</si>
  <si>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</si>
  <si>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</si>
  <si>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</si>
  <si>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</si>
  <si>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</si>
  <si>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</si>
  <si>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</si>
  <si>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</si>
  <si>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</si>
  <si>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</si>
  <si>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</si>
  <si>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</si>
  <si>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</si>
  <si>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</si>
  <si>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</si>
  <si>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</si>
  <si>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</si>
  <si>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</si>
  <si>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</si>
  <si>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</si>
  <si>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</si>
  <si>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</si>
  <si>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</si>
  <si>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</si>
  <si>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</si>
  <si>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</si>
  <si>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</si>
  <si>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</si>
  <si>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</si>
  <si>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</si>
  <si>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</si>
  <si>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</si>
  <si>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</si>
  <si>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</si>
  <si>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</si>
  <si>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</si>
  <si>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</si>
  <si>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</si>
  <si>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</si>
  <si>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</si>
  <si>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</si>
  <si>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</si>
  <si>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</si>
  <si>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</si>
  <si>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</si>
  <si>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</si>
  <si>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</si>
  <si>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</si>
  <si>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</si>
  <si>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</si>
  <si>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</si>
  <si>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</si>
  <si>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</si>
  <si>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</si>
  <si>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</si>
  <si>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</si>
  <si>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</si>
  <si>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</si>
  <si>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</si>
  <si>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</si>
  <si>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</si>
  <si>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</si>
  <si>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</si>
  <si>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</si>
  <si>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</si>
  <si>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</si>
  <si>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</si>
  <si>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</si>
  <si>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</si>
  <si>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</si>
  <si>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</si>
  <si>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</si>
  <si>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</si>
  <si>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</si>
  <si>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</si>
  <si>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</si>
  <si>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</si>
  <si>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</si>
  <si>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</si>
  <si>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</si>
  <si>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</si>
  <si>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</si>
  <si>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</si>
  <si>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</si>
  <si>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</si>
  <si>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</si>
  <si>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</si>
  <si>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</si>
  <si>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</si>
  <si>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</si>
  <si>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</si>
  <si>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</si>
  <si>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</si>
  <si>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</si>
  <si>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</si>
  <si>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</si>
  <si>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</si>
  <si>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</si>
  <si>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</si>
  <si>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</si>
  <si>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</si>
  <si>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</si>
  <si>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</si>
  <si>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</si>
  <si>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</si>
  <si>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</si>
  <si>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</si>
  <si>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</si>
  <si>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</si>
  <si>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</si>
  <si>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</si>
  <si>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</si>
  <si>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</si>
  <si>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</si>
  <si>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</si>
  <si>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</si>
  <si>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</si>
  <si>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</si>
  <si>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</si>
  <si>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</si>
  <si>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</si>
  <si>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</si>
  <si>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</si>
  <si>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</si>
  <si>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</si>
  <si>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</si>
  <si>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</si>
  <si>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</si>
  <si>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</si>
  <si>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</si>
  <si>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</si>
  <si>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</si>
  <si>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</si>
  <si>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</si>
  <si>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</si>
  <si>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</si>
  <si>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</si>
  <si>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</si>
  <si>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</si>
  <si>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</si>
  <si>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</si>
  <si>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</si>
  <si>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</si>
  <si>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</si>
  <si>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</si>
  <si>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</si>
  <si>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</si>
  <si>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</si>
  <si>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</si>
  <si>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</si>
  <si>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</si>
  <si>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</si>
  <si>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</si>
  <si>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</si>
  <si>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</si>
  <si>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</si>
  <si>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</si>
  <si>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</si>
  <si>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</si>
  <si>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</si>
  <si>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</si>
  <si>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</si>
  <si>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</si>
  <si>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</si>
  <si>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</si>
  <si>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</si>
  <si>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</si>
  <si>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</si>
  <si>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</si>
  <si>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</si>
  <si>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</si>
  <si>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</si>
  <si>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</si>
  <si>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</si>
  <si>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</si>
  <si>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</si>
  <si>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</si>
  <si>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</si>
  <si>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</si>
  <si>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</si>
  <si>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</si>
  <si>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</si>
  <si>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</si>
  <si>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</si>
  <si>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</si>
  <si>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</si>
  <si>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</si>
  <si>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</si>
  <si>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</si>
  <si>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</si>
  <si>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</si>
  <si>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</si>
  <si>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</si>
  <si>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</si>
  <si>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</si>
  <si>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</si>
  <si>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</si>
  <si>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</si>
  <si>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</si>
  <si>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</si>
  <si>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</si>
  <si>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</si>
  <si>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</si>
  <si>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</si>
  <si>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</si>
  <si>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</si>
  <si>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</si>
  <si>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</si>
  <si>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</si>
  <si>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</si>
  <si>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</si>
  <si>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</si>
  <si>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</si>
  <si>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</si>
  <si>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</si>
  <si>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</si>
  <si>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</si>
  <si>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</si>
  <si>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</si>
  <si>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</si>
  <si>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</si>
  <si>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</si>
  <si>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</si>
  <si>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</si>
  <si>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</si>
  <si>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</si>
  <si>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</si>
  <si>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</si>
  <si>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</si>
  <si>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</si>
  <si>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</si>
  <si>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</si>
  <si>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</si>
  <si>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</si>
  <si>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</si>
  <si>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</si>
  <si>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</si>
  <si>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</si>
  <si>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</si>
  <si>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</si>
  <si>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</si>
  <si>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</si>
  <si>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</si>
  <si>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</si>
  <si>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</si>
  <si>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</si>
  <si>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</si>
  <si>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</si>
  <si>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</si>
  <si>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</si>
  <si>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</si>
  <si>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</si>
  <si>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</si>
  <si>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</si>
  <si>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</si>
  <si>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</si>
  <si>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</si>
  <si>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</si>
  <si>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</si>
  <si>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</si>
  <si>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</si>
  <si>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</si>
  <si>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</si>
  <si>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</si>
  <si>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</si>
  <si>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</si>
  <si>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</si>
  <si>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</si>
  <si>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</si>
  <si>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</si>
  <si>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</si>
  <si>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</si>
  <si>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</si>
  <si>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</si>
  <si>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</si>
  <si>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</si>
  <si>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</si>
  <si>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</si>
  <si>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</si>
  <si>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</si>
  <si>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</si>
  <si>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</si>
  <si>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</si>
  <si>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</si>
  <si>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</si>
  <si>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</si>
  <si>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</si>
  <si>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</si>
  <si>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</si>
  <si>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</si>
  <si>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</si>
  <si>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</si>
  <si>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</si>
  <si>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</si>
  <si>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</si>
  <si>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</si>
  <si>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</si>
  <si>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</si>
  <si>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</si>
  <si>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</si>
  <si>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</si>
  <si>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</si>
  <si>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</si>
  <si>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</si>
  <si>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</si>
  <si>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</si>
  <si>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</si>
  <si>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</si>
  <si>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</si>
  <si>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</si>
  <si>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</si>
  <si>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</si>
  <si>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</si>
  <si>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</si>
  <si>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</si>
  <si>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</si>
  <si>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</si>
  <si>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</si>
  <si>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</si>
  <si>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</si>
  <si>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</si>
  <si>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</si>
  <si>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</si>
  <si>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</si>
  <si>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</si>
  <si>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</si>
  <si>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</si>
  <si>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</si>
  <si>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</si>
  <si>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</si>
  <si>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</si>
  <si>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</si>
  <si>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</si>
  <si>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</si>
  <si>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</si>
  <si>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</si>
  <si>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</si>
  <si>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</si>
  <si>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</si>
  <si>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</si>
  <si>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</si>
  <si>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</si>
  <si>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</si>
  <si>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</si>
  <si>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</si>
  <si>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</si>
  <si>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</si>
  <si>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</si>
  <si>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</si>
  <si>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</si>
  <si>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</si>
  <si>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</si>
  <si>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</si>
  <si>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</si>
  <si>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</si>
  <si>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</si>
  <si>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</si>
  <si>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</si>
  <si>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</si>
  <si>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</si>
  <si>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</si>
  <si>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</si>
  <si>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</si>
  <si>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</si>
  <si>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</si>
  <si>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</si>
  <si>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</si>
  <si>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</si>
  <si>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</si>
  <si>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</si>
  <si>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</si>
  <si>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</si>
  <si>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</si>
  <si>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</si>
  <si>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</si>
  <si>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</si>
  <si>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</si>
  <si>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</si>
  <si>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</si>
  <si>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</si>
  <si>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</si>
  <si>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</si>
  <si>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</si>
  <si>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</si>
  <si>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</si>
  <si>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</si>
  <si>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</si>
  <si>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</si>
  <si>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</si>
  <si>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</si>
  <si>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</si>
  <si>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</si>
  <si>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</si>
  <si>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</si>
  <si>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</si>
  <si>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</si>
  <si>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</si>
  <si>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</si>
  <si>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</si>
  <si>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</si>
  <si>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</si>
  <si>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</si>
  <si>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</si>
  <si>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</si>
  <si>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</si>
  <si>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</si>
  <si>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</si>
  <si>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</si>
  <si>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</si>
  <si>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</si>
  <si>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</si>
  <si>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</si>
  <si>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</si>
  <si>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</si>
  <si>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</si>
  <si>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</si>
  <si>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</si>
  <si>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</si>
  <si>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</si>
  <si>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</si>
  <si>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</si>
  <si>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</si>
  <si>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</si>
  <si>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</si>
  <si>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</si>
  <si>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</si>
  <si>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</si>
  <si>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</si>
  <si>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</si>
  <si>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</si>
  <si>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</si>
  <si>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</si>
  <si>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</si>
  <si>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</si>
  <si>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</si>
  <si>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</si>
  <si>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</si>
  <si>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</si>
  <si>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</si>
  <si>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</si>
  <si>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</si>
  <si>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</si>
  <si>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</si>
  <si>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</si>
  <si>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</si>
  <si>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</si>
  <si>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</si>
  <si>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</si>
  <si>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</si>
  <si>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</si>
  <si>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</si>
  <si>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</si>
  <si>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</si>
  <si>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</si>
  <si>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</si>
  <si>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</si>
  <si>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</si>
  <si>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</si>
  <si>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</si>
  <si>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</si>
  <si>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</si>
  <si>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</si>
  <si>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</si>
  <si>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</si>
  <si>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</si>
  <si>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</si>
  <si>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</si>
  <si>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</si>
  <si>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</si>
  <si>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</si>
  <si>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</si>
  <si>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</si>
  <si>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</si>
  <si>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</si>
  <si>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</si>
  <si>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</si>
  <si>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</si>
  <si>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</si>
  <si>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</si>
  <si>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</si>
  <si>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</si>
  <si>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</si>
  <si>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</si>
  <si>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</si>
  <si>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</si>
  <si>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</si>
  <si>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</si>
  <si>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</si>
  <si>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</si>
  <si>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</si>
  <si>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</si>
  <si>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</si>
  <si>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</si>
  <si>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</si>
  <si>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</si>
  <si>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</si>
  <si>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</si>
  <si>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</si>
  <si>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</si>
  <si>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</si>
  <si>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</si>
  <si>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</si>
  <si>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</si>
  <si>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</si>
  <si>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</si>
  <si>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</si>
  <si>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</si>
  <si>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</si>
  <si>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</si>
  <si>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</si>
  <si>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</si>
  <si>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</si>
  <si>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</si>
  <si>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</si>
  <si>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</si>
  <si>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</si>
  <si>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</si>
  <si>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</si>
  <si>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</si>
  <si>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</si>
  <si>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</si>
  <si>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</si>
  <si>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</si>
  <si>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</si>
  <si>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</si>
  <si>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</si>
  <si>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</si>
  <si>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</si>
  <si>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</si>
  <si>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</si>
  <si>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</si>
  <si>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</si>
  <si>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</si>
  <si>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</si>
  <si>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</si>
  <si>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</si>
  <si>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</si>
  <si>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</si>
  <si>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</si>
  <si>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</si>
  <si>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</si>
  <si>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</si>
  <si>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</si>
  <si>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</si>
  <si>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</si>
  <si>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</si>
  <si>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</si>
  <si>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</si>
  <si>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</si>
  <si>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</si>
  <si>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</si>
  <si>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</si>
  <si>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</si>
  <si>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</si>
  <si>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</si>
  <si>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</si>
  <si>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</si>
  <si>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</si>
  <si>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</si>
  <si>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</si>
  <si>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</si>
  <si>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</si>
  <si>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</si>
  <si>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</si>
  <si>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</si>
  <si>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</si>
  <si>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</si>
  <si>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</si>
  <si>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</si>
  <si>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</si>
  <si>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</si>
  <si>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</si>
  <si>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</si>
  <si>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</si>
  <si>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</si>
  <si>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</si>
  <si>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</si>
  <si>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</si>
  <si>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</si>
  <si>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</si>
  <si>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</si>
  <si>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</si>
  <si>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</si>
  <si>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</si>
  <si>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</si>
  <si>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</si>
  <si>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</si>
  <si>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</si>
  <si>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</si>
  <si>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</si>
  <si>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</si>
  <si>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</si>
  <si>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</si>
  <si>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</si>
  <si>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</si>
  <si>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</si>
  <si>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</si>
  <si>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</si>
  <si>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</si>
  <si>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</si>
  <si>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</si>
  <si>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</si>
  <si>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</si>
  <si>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</si>
  <si>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</si>
  <si>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</si>
  <si>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</si>
  <si>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</si>
  <si>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</si>
  <si>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</si>
  <si>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</si>
  <si>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</si>
  <si>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</si>
  <si>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</si>
  <si>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</si>
  <si>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</si>
  <si>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</si>
  <si>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</si>
  <si>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</si>
  <si>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</si>
  <si>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</si>
  <si>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</si>
  <si>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</si>
  <si>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</si>
  <si>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</si>
  <si>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</si>
  <si>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</si>
  <si>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</si>
  <si>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</si>
  <si>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</si>
  <si>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</si>
  <si>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</si>
  <si>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</si>
  <si>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</si>
  <si>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</si>
  <si>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</si>
  <si>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</si>
  <si>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</si>
  <si>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</si>
  <si>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</si>
  <si>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</si>
  <si>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</si>
  <si>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</si>
  <si>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</si>
  <si>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</si>
  <si>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</si>
  <si>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</si>
  <si>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</si>
  <si>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</si>
  <si>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</si>
  <si>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</si>
  <si>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</si>
  <si>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</si>
  <si>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</si>
  <si>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</si>
  <si>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</si>
  <si>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</si>
  <si>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</si>
  <si>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</si>
  <si>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</si>
  <si>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</si>
  <si>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</si>
  <si>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</si>
  <si>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</si>
  <si>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</si>
  <si>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</si>
  <si>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</si>
  <si>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</si>
  <si>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</si>
  <si>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</si>
  <si>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</si>
  <si>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</si>
  <si>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</si>
  <si>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</si>
  <si>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</si>
  <si>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</si>
  <si>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</si>
  <si>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</si>
  <si>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</si>
  <si>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</si>
  <si>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</si>
  <si>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</si>
  <si>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</si>
  <si>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</si>
  <si>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</si>
  <si>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</si>
  <si>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</si>
  <si>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</si>
  <si>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</si>
  <si>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</si>
  <si>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</si>
  <si>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</si>
  <si>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</si>
  <si>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</si>
  <si>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</si>
  <si>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</si>
  <si>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</si>
  <si>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</si>
  <si>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</si>
  <si>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</si>
  <si>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</si>
  <si>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</si>
  <si>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</si>
  <si>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</si>
  <si>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</si>
  <si>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</si>
  <si>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</si>
  <si>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</si>
  <si>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</si>
  <si>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</si>
  <si>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</si>
  <si>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</si>
  <si>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</si>
  <si>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</si>
  <si>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</si>
  <si>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</si>
  <si>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</si>
  <si>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</si>
  <si>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</si>
  <si>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</si>
  <si>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</si>
  <si>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</si>
  <si>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</si>
  <si>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</si>
  <si>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</si>
  <si>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</si>
  <si>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</si>
  <si>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</si>
  <si>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</si>
  <si>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</si>
  <si>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</si>
  <si>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</si>
  <si>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</si>
  <si>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</si>
  <si>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</si>
  <si>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</si>
  <si>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</si>
  <si>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</si>
  <si>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</si>
  <si>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</si>
  <si>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</si>
  <si>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</si>
  <si>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</si>
  <si>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</si>
  <si>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</si>
  <si>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</si>
  <si>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</si>
  <si>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</si>
  <si>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</si>
  <si>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</si>
  <si>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</si>
  <si>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</si>
  <si>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</si>
  <si>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</si>
  <si>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</si>
  <si>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</si>
  <si>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</si>
  <si>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</si>
  <si>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</si>
  <si>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</si>
  <si>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</si>
  <si>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</si>
  <si>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</si>
  <si>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</si>
  <si>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</si>
  <si>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</si>
  <si>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</si>
  <si>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</si>
  <si>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</si>
  <si>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</si>
  <si>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</si>
  <si>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</si>
  <si>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</si>
  <si>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</si>
  <si>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</si>
  <si>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</si>
  <si>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</si>
  <si>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</si>
  <si>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</si>
  <si>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</si>
  <si>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</si>
  <si>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</si>
  <si>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</si>
  <si>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</si>
  <si>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</si>
  <si>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</si>
  <si>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</si>
  <si>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</si>
  <si>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</si>
  <si>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</si>
  <si>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</si>
  <si>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</si>
  <si>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</si>
  <si>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</si>
  <si>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</si>
  <si>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</si>
  <si>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</si>
  <si>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</si>
  <si>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</si>
  <si>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</si>
  <si>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</si>
  <si>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</si>
  <si>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</si>
  <si>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</si>
  <si>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</si>
  <si>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</si>
  <si>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</si>
  <si>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</si>
  <si>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</si>
  <si>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</si>
  <si>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</si>
  <si>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</si>
  <si>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</si>
  <si>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</si>
  <si>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</si>
  <si>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</si>
  <si>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</si>
  <si>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</si>
  <si>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</si>
  <si>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</si>
  <si>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</si>
  <si>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</si>
  <si>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</si>
  <si>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</si>
  <si>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</si>
  <si>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</si>
  <si>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</si>
  <si>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</si>
  <si>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</si>
  <si>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</si>
  <si>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</si>
  <si>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</si>
  <si>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</si>
  <si>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</si>
  <si>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</si>
  <si>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</si>
  <si>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</si>
  <si>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</si>
  <si>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</si>
  <si>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</si>
  <si>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</si>
  <si>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</si>
  <si>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</si>
  <si>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</si>
  <si>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</si>
  <si>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</si>
  <si>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</si>
  <si>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</si>
  <si>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</si>
  <si>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</si>
  <si>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</si>
  <si>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</si>
  <si>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</si>
  <si>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</si>
  <si>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</si>
  <si>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</si>
  <si>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</si>
  <si>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</si>
  <si>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</si>
  <si>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</si>
  <si>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</si>
  <si>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</si>
  <si>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</si>
  <si>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</si>
  <si>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</si>
  <si>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</si>
  <si>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</si>
  <si>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</si>
  <si>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</si>
  <si>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</si>
  <si>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</si>
  <si>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</si>
  <si>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</si>
  <si>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</si>
  <si>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</si>
  <si>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</si>
  <si>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</si>
  <si>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</si>
  <si>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</si>
  <si>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</si>
  <si>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</si>
  <si>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</si>
  <si>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</si>
  <si>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</si>
  <si>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</si>
  <si>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</si>
  <si>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</si>
  <si>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</si>
  <si>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</si>
  <si>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</si>
  <si>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</si>
  <si>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</si>
  <si>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</si>
  <si>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</si>
  <si>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</si>
  <si>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</si>
  <si>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</si>
  <si>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</si>
  <si>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</si>
  <si>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</si>
  <si>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</si>
  <si>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</si>
  <si>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</si>
  <si>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</si>
  <si>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</si>
  <si>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</si>
  <si>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</si>
  <si>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</si>
  <si>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</si>
  <si>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</si>
  <si>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</si>
  <si>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</si>
  <si>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</si>
  <si>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</si>
  <si>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</si>
  <si>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</si>
  <si>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</si>
  <si>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</si>
  <si>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</si>
  <si>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</si>
  <si>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</si>
  <si>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</si>
  <si>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</si>
  <si>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</si>
  <si>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</si>
  <si>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</si>
  <si>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</si>
  <si>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</si>
  <si>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</si>
  <si>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</si>
  <si>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</si>
  <si>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</si>
  <si>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</si>
  <si>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</si>
  <si>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</si>
  <si>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</si>
  <si>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</si>
  <si>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</si>
  <si>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</si>
  <si>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</si>
  <si>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</si>
  <si>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</si>
  <si>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</si>
  <si>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</si>
  <si>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</si>
  <si>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</si>
  <si>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</si>
  <si>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</si>
  <si>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</si>
  <si>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</si>
  <si>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</si>
  <si>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</si>
  <si>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</si>
  <si>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</si>
  <si>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</si>
  <si>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</si>
  <si>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</si>
  <si>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</si>
  <si>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</si>
  <si>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</si>
  <si>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</si>
  <si>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</si>
  <si>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</si>
  <si>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</si>
  <si>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</si>
  <si>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</si>
  <si>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</si>
  <si>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</si>
  <si>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</si>
  <si>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</si>
  <si>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</si>
  <si>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</si>
  <si>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</si>
  <si>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</si>
  <si>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</si>
  <si>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</si>
  <si>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</si>
  <si>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</si>
  <si>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</si>
  <si>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</si>
  <si>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</si>
  <si>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</si>
  <si>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</si>
  <si>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</si>
  <si>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</si>
  <si>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</si>
  <si>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</si>
  <si>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</si>
  <si>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</si>
  <si>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</si>
  <si>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</si>
  <si>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</si>
  <si>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</si>
  <si>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</si>
  <si>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</si>
  <si>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</si>
  <si>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</si>
  <si>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</si>
  <si>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</si>
  <si>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</si>
  <si>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</si>
  <si>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</si>
  <si>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</si>
  <si>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</si>
  <si>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</si>
  <si>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</si>
  <si>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</si>
  <si>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</si>
  <si>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</si>
  <si>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</si>
  <si>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</si>
  <si>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</si>
  <si>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</si>
  <si>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</si>
  <si>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</si>
  <si>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</si>
  <si>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</si>
  <si>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</si>
  <si>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</si>
  <si>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</si>
  <si>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</si>
  <si>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</si>
  <si>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</si>
  <si>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</si>
  <si>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</si>
  <si>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</si>
  <si>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</si>
  <si>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</si>
  <si>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</si>
  <si>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</si>
  <si>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</si>
  <si>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</si>
  <si>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</si>
  <si>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</si>
  <si>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</si>
  <si>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</si>
  <si>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</si>
  <si>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</si>
  <si>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</si>
  <si>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</si>
  <si>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</si>
  <si>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</si>
  <si>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</si>
  <si>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</si>
  <si>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</si>
  <si>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</si>
  <si>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</si>
  <si>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</si>
  <si>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</si>
  <si>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</si>
  <si>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</si>
  <si>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</si>
  <si>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</si>
  <si>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</si>
  <si>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</si>
  <si>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</si>
  <si>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</si>
  <si>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</si>
  <si>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</si>
  <si>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</si>
  <si>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</si>
  <si>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</si>
  <si>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</si>
  <si>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</si>
  <si>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</si>
  <si>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</si>
  <si>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</si>
  <si>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</si>
  <si>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</si>
  <si>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</si>
  <si>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</si>
  <si>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</si>
  <si>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</si>
  <si>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</si>
  <si>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</si>
  <si>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</si>
  <si>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</si>
  <si>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</si>
  <si>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</si>
  <si>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</si>
  <si>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</si>
  <si>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</si>
  <si>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</si>
  <si>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</si>
  <si>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</si>
  <si>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</si>
  <si>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</si>
  <si>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</si>
  <si>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</si>
  <si>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</si>
  <si>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</si>
  <si>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</si>
  <si>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</si>
  <si>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</si>
  <si>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</si>
  <si>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</si>
  <si>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</si>
  <si>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</si>
  <si>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</si>
  <si>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</si>
  <si>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</si>
  <si>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</si>
  <si>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</si>
  <si>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</si>
  <si>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</si>
  <si>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</si>
  <si>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</si>
  <si>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</si>
  <si>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</si>
  <si>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</si>
  <si>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</si>
  <si>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</si>
  <si>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</si>
  <si>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</si>
  <si>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</si>
  <si>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</si>
  <si>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</si>
  <si>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</si>
  <si>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</si>
  <si>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</si>
  <si>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</si>
  <si>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</si>
  <si>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</si>
  <si>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</si>
  <si>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</si>
  <si>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</si>
  <si>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</si>
  <si>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</si>
  <si>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</si>
  <si>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</si>
  <si>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</si>
  <si>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</si>
  <si>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</si>
  <si>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</si>
  <si>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</si>
  <si>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</si>
  <si>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</si>
  <si>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</si>
  <si>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</si>
  <si>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</si>
  <si>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</si>
  <si>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</si>
  <si>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</si>
  <si>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</si>
  <si>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</si>
  <si>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</si>
  <si>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</si>
  <si>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</si>
  <si>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</si>
  <si>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</si>
  <si>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</si>
  <si>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</si>
  <si>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</si>
  <si>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</si>
  <si>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</si>
  <si>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</si>
  <si>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</si>
  <si>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</si>
  <si>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</si>
  <si>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</si>
  <si>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</si>
  <si>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</si>
  <si>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</si>
  <si>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</si>
  <si>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</si>
  <si>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</si>
  <si>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</si>
  <si>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</si>
  <si>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</si>
  <si>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</si>
  <si>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</si>
  <si>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</si>
  <si>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</si>
  <si>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</si>
  <si>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</si>
  <si>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</si>
  <si>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</si>
  <si>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</si>
  <si>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</si>
  <si>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</si>
  <si>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</si>
  <si>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</si>
  <si>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</si>
  <si>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</si>
  <si>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</si>
  <si>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</si>
  <si>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</si>
  <si>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</si>
  <si>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</si>
  <si>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</si>
  <si>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</si>
  <si>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</si>
  <si>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</si>
  <si>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</si>
  <si>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</si>
  <si>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</si>
  <si>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</si>
  <si>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</si>
  <si>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</si>
  <si>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</si>
  <si>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</si>
  <si>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</si>
  <si>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</si>
  <si>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</si>
  <si>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</si>
  <si>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</si>
  <si>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</si>
  <si>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</si>
  <si>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</si>
  <si>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</si>
  <si>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</si>
  <si>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</si>
  <si>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</si>
  <si>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</si>
  <si>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</si>
  <si>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</si>
  <si>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</si>
  <si>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</si>
  <si>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</si>
  <si>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</si>
  <si>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</si>
  <si>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</si>
  <si>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</si>
  <si>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</si>
  <si>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</si>
  <si>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</si>
  <si>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</si>
  <si>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</si>
  <si>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</si>
  <si>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</si>
  <si>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</si>
  <si>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</si>
  <si>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</si>
  <si>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</si>
  <si>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</si>
  <si>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</si>
  <si>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</si>
  <si>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</si>
  <si>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</si>
  <si>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</si>
  <si>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</si>
  <si>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</si>
  <si>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</si>
  <si>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</si>
  <si>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</si>
  <si>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</si>
  <si>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</si>
  <si>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</si>
  <si>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</si>
  <si>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</si>
  <si>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</si>
  <si>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</si>
  <si>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</si>
  <si>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</si>
  <si>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</si>
  <si>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</si>
  <si>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</si>
  <si>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</si>
  <si>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</si>
  <si>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</si>
  <si>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</si>
  <si>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</si>
  <si>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</si>
  <si>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</si>
  <si>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</si>
  <si>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</si>
  <si>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</si>
  <si>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</si>
  <si>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</si>
  <si>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</si>
  <si>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</si>
  <si>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</si>
  <si>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</si>
  <si>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</si>
  <si>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</si>
  <si>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</si>
  <si>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</si>
  <si>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</si>
  <si>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</si>
  <si>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</si>
  <si>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</si>
  <si>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</si>
  <si>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</si>
  <si>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</si>
  <si>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</si>
  <si>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</si>
  <si>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</si>
  <si>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</si>
  <si>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</si>
  <si>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</si>
  <si>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</si>
  <si>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</si>
  <si>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</si>
  <si>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</si>
  <si>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</si>
  <si>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</si>
  <si>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</si>
  <si>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</si>
  <si>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</si>
  <si>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</si>
  <si>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</si>
  <si>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</si>
  <si>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</si>
  <si>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</si>
  <si>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</si>
  <si>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</si>
  <si>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</si>
  <si>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</si>
  <si>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</si>
  <si>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</si>
  <si>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</si>
  <si>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</si>
  <si>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</si>
  <si>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</si>
  <si>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</si>
  <si>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</si>
  <si>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</si>
  <si>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</si>
  <si>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</si>
  <si>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</si>
  <si>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</si>
  <si>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</si>
  <si>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</si>
  <si>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</si>
  <si>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</si>
  <si>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</si>
  <si>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</si>
  <si>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</si>
  <si>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</si>
  <si>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</si>
  <si>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</si>
  <si>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</si>
  <si>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</si>
  <si>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</si>
  <si>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</si>
  <si>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</si>
  <si>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</si>
  <si>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</si>
  <si>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</si>
  <si>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</si>
  <si>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</si>
  <si>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</si>
  <si>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</si>
  <si>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</si>
  <si>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</si>
  <si>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</si>
  <si>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</si>
  <si>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</si>
  <si>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</si>
  <si>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</si>
  <si>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</si>
  <si>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</si>
  <si>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</si>
  <si>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</si>
  <si>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</si>
  <si>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</si>
  <si>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</si>
  <si>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</si>
  <si>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</si>
  <si>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</si>
  <si>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</si>
  <si>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</si>
  <si>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</si>
  <si>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</si>
  <si>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</si>
  <si>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</si>
  <si>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</si>
  <si>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</si>
  <si>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</si>
  <si>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</si>
  <si>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</si>
  <si>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</si>
  <si>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</si>
  <si>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</si>
  <si>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</si>
  <si>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</si>
  <si>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</si>
  <si>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</si>
  <si>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</si>
  <si>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</si>
  <si>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</si>
  <si>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</si>
  <si>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</si>
  <si>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</si>
  <si>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</si>
  <si>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</si>
  <si>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</si>
  <si>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</si>
  <si>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</si>
  <si>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</si>
  <si>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</si>
  <si>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</si>
  <si>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</si>
  <si>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</si>
  <si>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</si>
  <si>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</si>
  <si>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</si>
  <si>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</si>
  <si>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</si>
  <si>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</si>
  <si>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</si>
  <si>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</si>
  <si>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</si>
  <si>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</si>
  <si>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</si>
  <si>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</si>
  <si>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</si>
  <si>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</si>
  <si>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</si>
  <si>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</si>
  <si>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</si>
  <si>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</si>
  <si>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</si>
  <si>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</si>
  <si>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</si>
  <si>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</si>
  <si>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</si>
  <si>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</si>
  <si>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</si>
  <si>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</si>
  <si>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</si>
  <si>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</si>
  <si>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</si>
  <si>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</si>
  <si>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</si>
  <si>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</si>
  <si>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</si>
  <si>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</si>
  <si>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</si>
  <si>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</si>
  <si>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</si>
  <si>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</si>
  <si>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</si>
  <si>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</si>
  <si>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</si>
  <si>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</si>
  <si>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</si>
  <si>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</si>
  <si>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</si>
  <si>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</si>
  <si>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</si>
  <si>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</si>
  <si>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</si>
  <si>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</si>
  <si>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</si>
  <si>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</si>
  <si>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</si>
  <si>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</si>
  <si>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</si>
  <si>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</si>
  <si>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</si>
  <si>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</si>
  <si>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</si>
  <si>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</si>
  <si>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</si>
  <si>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</si>
  <si>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</si>
  <si>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</si>
  <si>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</si>
  <si>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</si>
  <si>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</si>
  <si>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</si>
  <si>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</si>
  <si>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</si>
  <si>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</si>
  <si>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</si>
  <si>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</si>
  <si>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</si>
  <si>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</si>
  <si>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</si>
  <si>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</si>
  <si>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</si>
  <si>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</si>
  <si>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</si>
  <si>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</si>
  <si>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</si>
  <si>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</si>
  <si>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</si>
  <si>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</si>
  <si>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</si>
  <si>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</si>
  <si>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</si>
  <si>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</si>
  <si>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</si>
  <si>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</si>
  <si>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</si>
  <si>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</si>
  <si>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</si>
  <si>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</si>
  <si>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</si>
  <si>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</si>
  <si>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</si>
  <si>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</si>
  <si>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</si>
  <si>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</si>
  <si>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</si>
  <si>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</si>
  <si>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</si>
  <si>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</si>
  <si>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</si>
  <si>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</si>
  <si>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</si>
  <si>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</si>
  <si>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</si>
  <si>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</si>
  <si>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</si>
  <si>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</si>
  <si>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</si>
  <si>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</si>
  <si>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</si>
  <si>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</si>
  <si>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</si>
  <si>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</si>
  <si>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</si>
  <si>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</si>
  <si>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</si>
  <si>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</si>
  <si>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</si>
  <si>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</si>
  <si>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</si>
  <si>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</si>
  <si>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</si>
  <si>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</si>
  <si>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</si>
  <si>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</si>
  <si>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</si>
  <si>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</si>
  <si>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</si>
  <si>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</si>
  <si>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</si>
  <si>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</si>
  <si>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</si>
  <si>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</si>
  <si>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</si>
  <si>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</si>
  <si>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</si>
  <si>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</si>
  <si>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</si>
  <si>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</si>
  <si>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</si>
  <si>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</si>
  <si>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</si>
  <si>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</si>
  <si>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</si>
  <si>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</si>
  <si>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</si>
  <si>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</si>
  <si>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</si>
  <si>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</si>
  <si>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</si>
  <si>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</si>
  <si>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</si>
  <si>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</si>
  <si>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</si>
  <si>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</si>
  <si>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</si>
  <si>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</si>
  <si>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</si>
  <si>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</si>
  <si>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</si>
  <si>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</si>
  <si>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</si>
  <si>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</si>
  <si>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</si>
  <si>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</si>
  <si>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</si>
  <si>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</si>
  <si>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</si>
  <si>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</si>
  <si>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</si>
  <si>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</si>
  <si>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</si>
  <si>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</si>
  <si>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</si>
  <si>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</si>
  <si>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</si>
  <si>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</si>
  <si>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</si>
  <si>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</si>
  <si>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</si>
  <si>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</si>
  <si>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</si>
  <si>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</si>
  <si>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</si>
  <si>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</si>
  <si>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</si>
  <si>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</si>
  <si>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</si>
  <si>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</si>
  <si>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</si>
  <si>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</si>
  <si>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</si>
  <si>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</si>
  <si>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</si>
  <si>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</si>
  <si>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</si>
  <si>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</si>
  <si>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</si>
  <si>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</si>
  <si>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</si>
  <si>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</si>
  <si>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</si>
  <si>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</si>
  <si>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</si>
  <si>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</si>
  <si>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</si>
  <si>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</si>
  <si>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</si>
  <si>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</si>
  <si>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</si>
  <si>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</si>
  <si>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</si>
  <si>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</si>
  <si>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</si>
  <si>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</si>
  <si>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</si>
  <si>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</si>
  <si>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</si>
  <si>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</si>
  <si>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</si>
  <si>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</si>
  <si>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</si>
  <si>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</si>
  <si>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</si>
  <si>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</si>
  <si>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</si>
  <si>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</si>
  <si>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</si>
  <si>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</si>
  <si>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</si>
  <si>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</si>
  <si>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</si>
  <si>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</si>
  <si>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</si>
  <si>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</si>
  <si>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</si>
  <si>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</si>
  <si>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</si>
  <si>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</si>
  <si>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</si>
  <si>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</si>
  <si>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</si>
  <si>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</si>
  <si>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</si>
  <si>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</si>
  <si>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</si>
  <si>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</si>
  <si>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</si>
  <si>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</si>
  <si>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</si>
  <si>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</si>
  <si>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</si>
  <si>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</si>
  <si>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</si>
  <si>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</si>
  <si>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</si>
  <si>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</si>
  <si>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</si>
  <si>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</si>
  <si>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</si>
  <si>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</si>
  <si>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</si>
  <si>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</si>
  <si>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</si>
  <si>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</si>
  <si>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</si>
  <si>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</si>
  <si>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</si>
  <si>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</si>
  <si>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</si>
  <si>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</si>
  <si>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</si>
  <si>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</si>
  <si>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</si>
  <si>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</si>
  <si>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</si>
  <si>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</si>
  <si>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</si>
  <si>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</si>
  <si>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</si>
  <si>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</si>
  <si>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</si>
  <si>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</si>
  <si>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</si>
  <si>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</si>
  <si>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</si>
  <si>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</si>
  <si>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</si>
  <si>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</si>
  <si>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</si>
  <si>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</si>
  <si>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</si>
  <si>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</si>
  <si>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</si>
  <si>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</si>
  <si>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</si>
  <si>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</si>
  <si>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</si>
  <si>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</si>
  <si>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</si>
  <si>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</si>
  <si>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</si>
  <si>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</si>
  <si>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</si>
  <si>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</si>
  <si>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</si>
  <si>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</si>
  <si>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</si>
  <si>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</si>
  <si>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</si>
  <si>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</si>
  <si>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</si>
  <si>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</si>
  <si>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</si>
  <si>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</si>
  <si>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</si>
  <si>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</si>
  <si>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</si>
  <si>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</si>
  <si>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</si>
  <si>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</si>
  <si>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</si>
  <si>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</si>
  <si>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</si>
  <si>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</si>
  <si>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</si>
  <si>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</si>
  <si>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</si>
  <si>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</si>
  <si>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</si>
  <si>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</si>
  <si>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</si>
  <si>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</si>
  <si>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</si>
  <si>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</si>
  <si>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</si>
  <si>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</si>
  <si>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</si>
  <si>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</si>
  <si>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</si>
  <si>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</si>
  <si>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</si>
  <si>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</si>
  <si>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</si>
  <si>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</si>
  <si>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</si>
  <si>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</si>
  <si>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</si>
  <si>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</si>
  <si>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</si>
  <si>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</si>
  <si>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</si>
  <si>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</si>
  <si>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</si>
  <si>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</si>
  <si>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</si>
  <si>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</si>
  <si>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</si>
  <si>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</si>
  <si>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</si>
  <si>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</si>
  <si>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</si>
  <si>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</si>
  <si>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</si>
  <si>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</si>
  <si>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</si>
  <si>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</si>
  <si>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</si>
  <si>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</si>
  <si>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</si>
  <si>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</si>
  <si>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</si>
  <si>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</si>
  <si>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</si>
  <si>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</si>
  <si>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</si>
  <si>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</si>
  <si>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</si>
  <si>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</si>
  <si>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</si>
  <si>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</si>
  <si>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</si>
  <si>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</si>
  <si>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</si>
  <si>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</si>
  <si>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</si>
  <si>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</si>
  <si>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</si>
  <si>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</si>
  <si>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</si>
  <si>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</si>
  <si>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</si>
  <si>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</si>
  <si>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</si>
  <si>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</si>
  <si>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</si>
  <si>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</si>
  <si>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</si>
  <si>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</si>
  <si>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</si>
  <si>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</si>
  <si>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</si>
  <si>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</si>
  <si>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</si>
  <si>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</si>
  <si>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</si>
  <si>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</si>
  <si>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</si>
  <si>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</si>
  <si>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</si>
  <si>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</si>
  <si>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</si>
  <si>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</si>
  <si>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</si>
  <si>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</si>
  <si>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</si>
  <si>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</si>
  <si>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</si>
  <si>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</si>
  <si>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</si>
  <si>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</si>
  <si>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</si>
  <si>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</si>
  <si>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</si>
  <si>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</si>
  <si>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</si>
  <si>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</si>
  <si>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</si>
  <si>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</si>
  <si>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</si>
  <si>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</si>
  <si>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</si>
  <si>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</si>
  <si>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</si>
  <si>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</si>
  <si>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</si>
  <si>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</si>
  <si>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</si>
  <si>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</si>
  <si>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</si>
  <si>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</si>
  <si>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</si>
  <si>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</si>
  <si>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</si>
  <si>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</si>
  <si>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</si>
  <si>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</si>
  <si>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</si>
  <si>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</si>
  <si>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</si>
  <si>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</si>
  <si>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</si>
  <si>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</si>
  <si>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</si>
  <si>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</si>
  <si>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</si>
  <si>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</si>
  <si>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</si>
  <si>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</si>
  <si>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</si>
  <si>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</si>
  <si>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</si>
  <si>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</si>
  <si>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</si>
  <si>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</si>
  <si>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</si>
  <si>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</si>
  <si>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</si>
  <si>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</si>
  <si>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</si>
  <si>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</si>
  <si>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</si>
  <si>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</si>
  <si>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</si>
  <si>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</si>
  <si>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</si>
  <si>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</si>
  <si>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</si>
  <si>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</si>
  <si>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</si>
  <si>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</si>
  <si>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</si>
  <si>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</si>
  <si>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</si>
  <si>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</si>
  <si>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</si>
  <si>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</si>
  <si>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</si>
  <si>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</si>
  <si>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</si>
  <si>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</si>
  <si>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</si>
  <si>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</si>
  <si>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</si>
  <si>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</si>
  <si>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</si>
  <si>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</si>
  <si>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</si>
  <si>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</si>
  <si>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</si>
  <si>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</si>
  <si>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</si>
  <si>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</si>
  <si>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</si>
  <si>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</si>
  <si>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</si>
  <si>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</si>
  <si>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</si>
  <si>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</si>
  <si>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</si>
  <si>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</si>
  <si>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</si>
  <si>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</si>
  <si>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</si>
  <si>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</si>
  <si>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</si>
  <si>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</si>
  <si>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</si>
  <si>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</si>
  <si>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</si>
  <si>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</si>
  <si>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</si>
  <si>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</si>
  <si>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</si>
  <si>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</si>
  <si>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</si>
  <si>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</si>
  <si>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</si>
  <si>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</si>
  <si>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</si>
  <si>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</si>
  <si>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</si>
  <si>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</si>
  <si>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</si>
  <si>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</si>
  <si>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</si>
  <si>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</si>
  <si>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</si>
  <si>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</si>
  <si>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</si>
  <si>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</si>
  <si>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</si>
  <si>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</si>
  <si>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</si>
  <si>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</si>
  <si>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</si>
  <si>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</si>
  <si>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</si>
  <si>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</si>
  <si>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</si>
  <si>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</si>
  <si>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</si>
  <si>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</si>
  <si>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</si>
  <si>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</si>
  <si>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</si>
  <si>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</si>
  <si>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</si>
  <si>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</si>
  <si>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</si>
  <si>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</si>
  <si>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</si>
  <si>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</si>
  <si>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</si>
  <si>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</si>
  <si>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</si>
  <si>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</si>
  <si>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</si>
  <si>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</si>
  <si>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</si>
  <si>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</si>
  <si>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</si>
  <si>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</si>
  <si>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</si>
  <si>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</si>
  <si>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</si>
  <si>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</si>
  <si>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</si>
  <si>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</si>
  <si>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</si>
  <si>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</si>
  <si>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</si>
  <si>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</si>
  <si>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</si>
  <si>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</si>
  <si>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</si>
  <si>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</si>
  <si>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</si>
  <si>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</si>
  <si>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</si>
  <si>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</si>
  <si>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</si>
  <si>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</si>
  <si>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</si>
  <si>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</si>
  <si>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</si>
  <si>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</si>
  <si>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</si>
  <si>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</si>
  <si>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</si>
  <si>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</si>
  <si>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</si>
  <si>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</si>
  <si>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</si>
  <si>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</si>
  <si>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</si>
  <si>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</si>
  <si>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</si>
  <si>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</si>
  <si>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</si>
  <si>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</si>
  <si>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</si>
  <si>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</si>
  <si>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</si>
  <si>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</si>
  <si>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</si>
  <si>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</si>
  <si>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</si>
  <si>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</si>
  <si>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</si>
  <si>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</si>
  <si>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</si>
  <si>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</si>
  <si>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</si>
  <si>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</si>
  <si>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</si>
  <si>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</si>
  <si>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</si>
  <si>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</si>
  <si>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</si>
  <si>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</si>
  <si>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</si>
  <si>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</si>
  <si>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</si>
  <si>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</si>
  <si>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</si>
  <si>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</si>
  <si>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</si>
  <si>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</si>
  <si>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</si>
  <si>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</si>
  <si>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</si>
  <si>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</si>
  <si>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</si>
  <si>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</si>
  <si>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</si>
  <si>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</si>
  <si>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</si>
  <si>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</si>
  <si>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</si>
  <si>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</si>
  <si>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</si>
  <si>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</si>
  <si>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</si>
  <si>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</si>
  <si>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</si>
  <si>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</si>
  <si>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</si>
  <si>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</si>
  <si>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</si>
  <si>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</si>
  <si>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</si>
  <si>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</si>
  <si>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</si>
  <si>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</si>
  <si>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</si>
  <si>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</si>
  <si>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</si>
  <si>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</si>
  <si>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</si>
  <si>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</si>
  <si>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</si>
  <si>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</si>
  <si>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</si>
  <si>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</si>
  <si>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</si>
  <si>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</si>
  <si>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</si>
  <si>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</si>
  <si>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</si>
  <si>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</si>
  <si>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</si>
  <si>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</si>
  <si>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</si>
  <si>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</si>
  <si>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</si>
  <si>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</si>
  <si>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</si>
  <si>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</si>
  <si>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</si>
  <si>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</si>
  <si>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</si>
  <si>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</si>
  <si>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</si>
  <si>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</si>
  <si>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</si>
  <si>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</si>
  <si>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</si>
  <si>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</si>
  <si>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</si>
  <si>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</si>
  <si>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</si>
  <si>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</si>
  <si>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</si>
  <si>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</si>
  <si>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</si>
  <si>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</si>
  <si>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</si>
  <si>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</si>
  <si>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</si>
  <si>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</si>
  <si>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</si>
  <si>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</si>
  <si>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</si>
  <si>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</si>
  <si>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</si>
  <si>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</si>
  <si>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</si>
  <si>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</si>
  <si>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</si>
  <si>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</si>
  <si>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</si>
  <si>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</si>
  <si>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</si>
  <si>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</si>
  <si>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</si>
  <si>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</si>
  <si>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</si>
  <si>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</si>
  <si>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</si>
  <si>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</si>
  <si>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</si>
  <si>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</si>
  <si>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</si>
  <si>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</si>
  <si>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</si>
  <si>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</si>
  <si>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</si>
  <si>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</si>
  <si>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</si>
  <si>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</si>
  <si>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</si>
  <si>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</si>
  <si>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</si>
  <si>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</si>
  <si>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</si>
  <si>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</si>
  <si>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</si>
  <si>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</si>
  <si>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</si>
  <si>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</si>
  <si>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</si>
  <si>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</si>
  <si>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</si>
  <si>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</si>
  <si>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</si>
  <si>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</si>
  <si>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</si>
  <si>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</si>
  <si>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</si>
  <si>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</si>
  <si>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</si>
  <si>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</si>
  <si>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</si>
  <si>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</si>
  <si>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</si>
  <si>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</si>
  <si>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</si>
  <si>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</si>
  <si>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</si>
  <si>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</si>
  <si>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</si>
  <si>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</si>
  <si>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</si>
  <si>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</si>
  <si>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</si>
  <si>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</si>
  <si>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</si>
  <si>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</si>
  <si>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</si>
  <si>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</si>
  <si>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</si>
  <si>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</si>
  <si>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</si>
  <si>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</si>
  <si>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</si>
  <si>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</si>
  <si>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</si>
  <si>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</si>
  <si>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</si>
  <si>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</si>
  <si>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</si>
  <si>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</si>
  <si>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</si>
  <si>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</si>
  <si>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</si>
  <si>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</si>
  <si>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</si>
  <si>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</si>
  <si>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</si>
  <si>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</si>
  <si>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</si>
  <si>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</si>
  <si>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</si>
  <si>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</si>
  <si>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</si>
  <si>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</si>
  <si>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</si>
  <si>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</si>
  <si>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</si>
  <si>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</si>
  <si>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</si>
  <si>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</si>
  <si>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</si>
  <si>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</si>
  <si>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</si>
  <si>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</si>
  <si>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</si>
  <si>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</si>
  <si>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</si>
  <si>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</si>
  <si>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</si>
  <si>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</si>
  <si>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</si>
  <si>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</si>
  <si>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</si>
  <si>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</si>
  <si>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</si>
  <si>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</si>
  <si>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</si>
  <si>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</si>
  <si>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</si>
  <si>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</si>
  <si>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</si>
  <si>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</si>
  <si>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</si>
  <si>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</si>
  <si>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</si>
  <si>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</si>
  <si>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</si>
  <si>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</si>
  <si>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</si>
  <si>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</si>
  <si>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</si>
  <si>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</si>
  <si>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</si>
  <si>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</si>
  <si>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</si>
  <si>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</si>
  <si>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</si>
  <si>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</si>
  <si>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</si>
  <si>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</si>
  <si>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</si>
  <si>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</si>
  <si>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</si>
  <si>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</si>
  <si>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</si>
  <si>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</si>
  <si>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</si>
  <si>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</si>
  <si>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</si>
  <si>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</si>
  <si>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</si>
  <si>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</si>
  <si>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</si>
  <si>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</si>
  <si>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</si>
  <si>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</si>
  <si>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</si>
  <si>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</si>
  <si>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</si>
  <si>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</si>
  <si>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</si>
  <si>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</si>
  <si>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</si>
  <si>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</si>
  <si>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</si>
  <si>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</si>
  <si>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</si>
  <si>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</si>
  <si>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</si>
  <si>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</si>
  <si>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</si>
  <si>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</si>
  <si>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</si>
  <si>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</si>
  <si>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</si>
  <si>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</si>
  <si>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</si>
  <si>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</si>
  <si>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</si>
  <si>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</si>
  <si>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</si>
  <si>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</si>
  <si>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</si>
  <si>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</si>
  <si>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</si>
  <si>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</si>
  <si>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</si>
  <si>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</si>
  <si>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</si>
  <si>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</si>
  <si>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</si>
  <si>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</si>
  <si>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</si>
  <si>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</si>
  <si>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</si>
  <si>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</si>
  <si>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</si>
  <si>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</si>
  <si>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</si>
  <si>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</si>
  <si>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</si>
  <si>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</si>
  <si>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</si>
  <si>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</si>
  <si>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</si>
  <si>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</si>
  <si>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</si>
  <si>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</si>
  <si>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</si>
  <si>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</si>
  <si>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</si>
  <si>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</si>
  <si>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</si>
  <si>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</si>
  <si>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</si>
  <si>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</si>
  <si>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</si>
  <si>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</si>
  <si>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</si>
  <si>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</si>
  <si>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</si>
  <si>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</si>
  <si>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</si>
  <si>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</si>
  <si>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</si>
  <si>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</si>
  <si>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</si>
  <si>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</si>
  <si>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</si>
  <si>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</si>
  <si>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</si>
  <si>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</si>
  <si>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</si>
  <si>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</si>
  <si>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</si>
  <si>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</si>
  <si>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</si>
  <si>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</si>
  <si>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</si>
  <si>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</si>
  <si>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</si>
  <si>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</si>
  <si>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</si>
  <si>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</si>
  <si>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</si>
  <si>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</si>
  <si>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</si>
  <si>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</si>
  <si>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</si>
  <si>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</si>
  <si>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</si>
  <si>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</si>
  <si>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</si>
  <si>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</si>
  <si>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</si>
  <si>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</si>
  <si>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</si>
  <si>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</si>
  <si>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</si>
  <si>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</si>
  <si>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</si>
  <si>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</si>
  <si>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</si>
  <si>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</si>
  <si>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</si>
  <si>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</si>
  <si>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</si>
  <si>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</si>
  <si>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</si>
  <si>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</si>
  <si>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</si>
  <si>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</si>
  <si>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</si>
  <si>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</si>
  <si>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</si>
  <si>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</si>
  <si>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</si>
  <si>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</si>
  <si>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</si>
  <si>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</si>
  <si>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</si>
  <si>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</si>
  <si>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</si>
  <si>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</si>
  <si>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</si>
  <si>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</si>
  <si>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</si>
  <si>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</si>
  <si>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</si>
  <si>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</si>
  <si>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</si>
  <si>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</si>
  <si>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</si>
  <si>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</si>
  <si>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</si>
  <si>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</si>
  <si>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</si>
  <si>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</si>
  <si>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</si>
  <si>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</si>
  <si>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</si>
  <si>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</si>
  <si>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</si>
  <si>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</si>
  <si>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</si>
  <si>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</si>
  <si>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</si>
  <si>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</si>
  <si>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</si>
  <si>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</si>
  <si>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</si>
  <si>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</si>
  <si>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</si>
  <si>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</si>
  <si>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</si>
  <si>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</si>
  <si>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</si>
  <si>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</si>
  <si>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</si>
  <si>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</si>
  <si>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</si>
  <si>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</si>
  <si>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</si>
  <si>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</si>
  <si>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</si>
  <si>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</si>
  <si>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</si>
  <si>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</si>
  <si>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</si>
  <si>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</si>
  <si>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</si>
  <si>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</si>
  <si>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</si>
  <si>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</si>
  <si>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</si>
  <si>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</si>
  <si>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</si>
  <si>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</si>
  <si>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</si>
  <si>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</si>
  <si>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</si>
  <si>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</si>
  <si>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</si>
  <si>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</si>
  <si>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</si>
  <si>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</si>
  <si>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</si>
  <si>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</si>
  <si>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</si>
  <si>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</si>
  <si>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</si>
  <si>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</si>
  <si>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</si>
  <si>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</si>
  <si>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</si>
  <si>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</si>
  <si>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</si>
  <si>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</si>
  <si>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</si>
  <si>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</si>
  <si>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</si>
  <si>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</si>
  <si>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</si>
  <si>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</si>
  <si>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</si>
  <si>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</si>
  <si>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</si>
  <si>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</si>
  <si>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</si>
  <si>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</si>
  <si>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</si>
  <si>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</si>
  <si>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</si>
  <si>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</si>
  <si>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</si>
  <si>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</si>
  <si>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</si>
  <si>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</si>
  <si>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</si>
  <si>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</si>
  <si>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</si>
  <si>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</si>
  <si>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</si>
  <si>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</si>
  <si>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</si>
  <si>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</si>
  <si>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</si>
  <si>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</si>
  <si>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</si>
  <si>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</si>
  <si>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</si>
  <si>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</si>
  <si>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</si>
  <si>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</si>
  <si>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</si>
  <si>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</si>
  <si>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</si>
  <si>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</si>
  <si>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</si>
  <si>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</si>
  <si>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</si>
  <si>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</si>
  <si>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</si>
  <si>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</si>
  <si>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</si>
  <si>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</si>
  <si>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</si>
  <si>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</si>
  <si>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</si>
  <si>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</si>
  <si>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</si>
  <si>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</si>
  <si>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</si>
  <si>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</si>
  <si>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</si>
  <si>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</si>
  <si>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</si>
  <si>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</si>
  <si>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</si>
  <si>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</si>
  <si>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</si>
  <si>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</si>
  <si>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</si>
  <si>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</si>
  <si>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</si>
  <si>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</si>
  <si>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</si>
  <si>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</si>
  <si>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</si>
  <si>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</si>
  <si>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</si>
  <si>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</si>
  <si>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</si>
  <si>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</si>
  <si>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</si>
  <si>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</si>
  <si>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</si>
  <si>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</si>
  <si>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</si>
  <si>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</si>
  <si>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</si>
  <si>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</si>
  <si>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</si>
  <si>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</si>
  <si>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</si>
  <si>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</si>
  <si>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</si>
  <si>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</si>
  <si>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</si>
  <si>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</si>
  <si>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</si>
  <si>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</si>
  <si>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</si>
  <si>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</si>
  <si>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</si>
  <si>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</si>
  <si>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</si>
  <si>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</si>
  <si>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</si>
  <si>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</si>
  <si>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</si>
  <si>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</si>
  <si>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</si>
  <si>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</si>
  <si>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</si>
  <si>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</si>
  <si>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</si>
  <si>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</si>
  <si>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</si>
  <si>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</si>
  <si>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</si>
  <si>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</si>
  <si>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</si>
  <si>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</si>
  <si>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</si>
  <si>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</si>
  <si>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</si>
  <si>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</si>
  <si>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</si>
  <si>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</si>
  <si>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</si>
  <si>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</si>
  <si>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</si>
  <si>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</si>
  <si>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</si>
  <si>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</si>
  <si>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</si>
  <si>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</si>
  <si>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</si>
  <si>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</si>
  <si>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</si>
  <si>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</si>
  <si>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</si>
  <si>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</si>
  <si>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</si>
  <si>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</si>
  <si>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</si>
  <si>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</si>
  <si>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</si>
  <si>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</si>
  <si>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</si>
  <si>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</si>
  <si>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</si>
  <si>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</si>
  <si>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</si>
  <si>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</si>
  <si>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</si>
  <si>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</si>
  <si>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</si>
  <si>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</si>
  <si>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</si>
  <si>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</si>
  <si>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</si>
  <si>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</si>
  <si>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</si>
  <si>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</si>
  <si>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</si>
  <si>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</si>
  <si>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</si>
  <si>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</si>
  <si>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</si>
  <si>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</si>
  <si>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</si>
  <si>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</si>
  <si>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</si>
  <si>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</si>
  <si>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</si>
  <si>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</si>
  <si>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</si>
  <si>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</si>
  <si>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</si>
  <si>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</si>
  <si>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</si>
  <si>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</si>
  <si>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</si>
  <si>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</si>
  <si>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</si>
  <si>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</si>
  <si>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</si>
  <si>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</si>
  <si>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</si>
  <si>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</si>
  <si>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</si>
  <si>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</si>
  <si>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</si>
  <si>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</si>
  <si>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</si>
  <si>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</si>
  <si>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</si>
  <si>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</si>
  <si>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</si>
  <si>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</si>
  <si>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</si>
  <si>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</si>
  <si>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</si>
  <si>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</si>
  <si>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</si>
  <si>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</si>
  <si>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</si>
  <si>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</si>
  <si>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</si>
  <si>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</si>
  <si>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</si>
  <si>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</si>
  <si>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</si>
  <si>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</si>
  <si>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</si>
  <si>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</si>
  <si>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</si>
  <si>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</si>
  <si>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</si>
  <si>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</si>
  <si>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</si>
  <si>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</si>
  <si>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</si>
  <si>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</si>
  <si>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</si>
  <si>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</si>
  <si>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</si>
  <si>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</si>
  <si>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</si>
  <si>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</si>
  <si>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</si>
  <si>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</si>
  <si>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</si>
  <si>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</si>
  <si>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</si>
  <si>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</si>
  <si>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</si>
  <si>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</si>
  <si>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</si>
  <si>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</si>
  <si>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</si>
  <si>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</si>
  <si>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</si>
  <si>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</si>
  <si>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</si>
  <si>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</si>
  <si>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</si>
  <si>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</si>
  <si>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</si>
  <si>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</si>
  <si>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</si>
  <si>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</si>
  <si>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</si>
  <si>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</si>
  <si>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</si>
  <si>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</si>
  <si>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</si>
  <si>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</si>
  <si>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</si>
  <si>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</si>
  <si>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</si>
  <si>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</si>
  <si>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</si>
  <si>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</si>
  <si>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</si>
  <si>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</si>
  <si>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</si>
  <si>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</si>
  <si>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</si>
  <si>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</si>
  <si>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</si>
  <si>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</si>
  <si>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</si>
  <si>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</si>
  <si>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</si>
  <si>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</si>
  <si>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</si>
  <si>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</si>
  <si>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</si>
  <si>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</si>
  <si>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</si>
  <si>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</si>
  <si>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</si>
  <si>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</si>
  <si>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</si>
  <si>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</si>
  <si>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</si>
  <si>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</si>
  <si>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</si>
  <si>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</si>
  <si>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</si>
  <si>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</si>
  <si>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</si>
  <si>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</si>
  <si>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</si>
  <si>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</si>
  <si>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</si>
  <si>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</si>
  <si>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</si>
  <si>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</si>
  <si>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</si>
  <si>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</si>
  <si>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</si>
  <si>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</si>
  <si>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</si>
  <si>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</si>
  <si>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</si>
  <si>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</si>
  <si>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</si>
  <si>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</si>
  <si>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</si>
  <si>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</si>
  <si>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</si>
  <si>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</si>
  <si>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</si>
  <si>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</si>
  <si>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</si>
  <si>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</si>
  <si>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</si>
  <si>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</si>
  <si>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</si>
  <si>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</si>
  <si>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</si>
  <si>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</si>
  <si>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</si>
  <si>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</si>
  <si>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</si>
  <si>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</si>
  <si>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</si>
  <si>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</si>
  <si>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</si>
  <si>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</si>
  <si>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</si>
  <si>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</si>
  <si>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</si>
  <si>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</si>
  <si>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</si>
  <si>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</si>
  <si>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</si>
  <si>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</si>
  <si>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</si>
  <si>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</si>
  <si>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</si>
  <si>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</si>
  <si>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</si>
  <si>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</si>
  <si>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</si>
  <si>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</si>
  <si>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</si>
  <si>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</si>
  <si>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</si>
  <si>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</si>
  <si>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</si>
  <si>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</si>
  <si>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</si>
  <si>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</si>
  <si>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</si>
  <si>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</si>
  <si>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</si>
  <si>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</si>
  <si>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</si>
  <si>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</si>
  <si>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</si>
  <si>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</si>
  <si>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</si>
  <si>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</si>
  <si>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</si>
  <si>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</si>
  <si>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</si>
  <si>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</si>
  <si>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</si>
  <si>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</si>
  <si>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</si>
  <si>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</si>
  <si>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</si>
  <si>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</si>
  <si>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</si>
  <si>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</si>
  <si>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</si>
  <si>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</si>
  <si>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</si>
  <si>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</si>
  <si>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</si>
  <si>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</si>
  <si>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</si>
  <si>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</si>
  <si>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</si>
  <si>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</si>
  <si>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</si>
  <si>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</si>
  <si>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</si>
  <si>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</si>
  <si>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</si>
  <si>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</si>
  <si>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</si>
  <si>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</si>
  <si>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</si>
  <si>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</si>
  <si>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</si>
  <si>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</si>
  <si>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</si>
  <si>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</si>
  <si>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</si>
  <si>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</si>
  <si>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</si>
  <si>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</si>
  <si>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</si>
  <si>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</si>
  <si>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</si>
  <si>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</si>
  <si>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</si>
  <si>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</si>
  <si>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</si>
  <si>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</si>
  <si>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</si>
  <si>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</si>
  <si>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</si>
  <si>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</si>
  <si>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</si>
  <si>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</si>
  <si>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</si>
  <si>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</si>
  <si>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</si>
  <si>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</si>
  <si>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</si>
  <si>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</si>
  <si>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</si>
  <si>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</si>
  <si>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</si>
  <si>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</si>
  <si>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</si>
  <si>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</si>
  <si>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</si>
  <si>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</si>
  <si>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</si>
  <si>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</si>
  <si>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</si>
  <si>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</si>
  <si>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</si>
  <si>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</si>
  <si>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</si>
  <si>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</si>
  <si>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</si>
  <si>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</si>
  <si>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</si>
  <si>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</si>
  <si>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</si>
  <si>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</si>
  <si>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</si>
  <si>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</si>
  <si>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</si>
  <si>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</si>
  <si>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</si>
  <si>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</si>
  <si>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</si>
  <si>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</si>
  <si>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</si>
  <si>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</si>
  <si>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</si>
  <si>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</si>
  <si>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</si>
  <si>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</si>
  <si>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</si>
  <si>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</si>
  <si>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</si>
  <si>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</si>
  <si>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</si>
  <si>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</si>
  <si>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</si>
  <si>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</si>
  <si>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</si>
  <si>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</si>
  <si>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</si>
  <si>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</si>
  <si>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</si>
  <si>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</si>
  <si>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</si>
  <si>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</si>
  <si>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</si>
  <si>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</si>
  <si>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</si>
  <si>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</si>
  <si>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</si>
  <si>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</si>
  <si>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</si>
  <si>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</si>
  <si>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</si>
  <si>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</si>
  <si>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</si>
  <si>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</si>
  <si>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</si>
  <si>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</si>
  <si>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</si>
  <si>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</si>
  <si>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</si>
  <si>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</si>
  <si>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</si>
  <si>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</si>
  <si>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</si>
  <si>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</si>
  <si>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</si>
  <si>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</si>
  <si>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</si>
  <si>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</si>
  <si>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</si>
  <si>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</si>
  <si>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</si>
  <si>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</si>
  <si>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</si>
  <si>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</si>
  <si>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</si>
  <si>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</si>
  <si>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</si>
  <si>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</si>
  <si>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</si>
  <si>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</si>
  <si>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</si>
  <si>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</si>
  <si>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</si>
  <si>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</si>
  <si>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</si>
  <si>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</si>
  <si>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</si>
  <si>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</si>
  <si>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</si>
  <si>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</si>
  <si>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</si>
  <si>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</si>
  <si>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</si>
  <si>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</si>
  <si>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</si>
  <si>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</si>
  <si>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</si>
  <si>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</si>
  <si>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</si>
  <si>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</si>
  <si>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</si>
  <si>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</si>
  <si>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</si>
  <si>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</si>
  <si>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</si>
  <si>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</si>
  <si>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</si>
  <si>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</si>
  <si>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</si>
  <si>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</si>
  <si>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</si>
  <si>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</si>
  <si>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</si>
  <si>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</si>
  <si>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</si>
  <si>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</si>
  <si>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</si>
  <si>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</si>
  <si>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</si>
  <si>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</si>
  <si>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</si>
  <si>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</si>
  <si>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</si>
  <si>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</si>
  <si>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</si>
  <si>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</si>
  <si>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</si>
  <si>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</si>
  <si>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</si>
  <si>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</si>
  <si>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</si>
  <si>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</si>
  <si>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</si>
  <si>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</si>
  <si>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</si>
  <si>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</si>
  <si>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</si>
  <si>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</si>
  <si>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</si>
  <si>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</si>
  <si>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</si>
  <si>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</si>
  <si>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</si>
  <si>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</si>
  <si>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</si>
  <si>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</si>
  <si>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</si>
  <si>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</si>
  <si>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</si>
  <si>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</si>
  <si>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</si>
  <si>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</si>
  <si>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</si>
  <si>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</si>
  <si>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</si>
  <si>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</si>
  <si>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</si>
  <si>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</si>
  <si>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</si>
  <si>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</si>
  <si>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</si>
  <si>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</si>
  <si>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</si>
  <si>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</si>
  <si>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</si>
  <si>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</si>
  <si>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</si>
  <si>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</si>
  <si>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</si>
  <si>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</si>
  <si>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</si>
  <si>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</si>
  <si>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</si>
  <si>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</si>
  <si>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</si>
  <si>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</si>
  <si>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</si>
  <si>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</si>
  <si>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</si>
  <si>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</si>
  <si>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</si>
  <si>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</si>
  <si>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</si>
  <si>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</si>
  <si>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</si>
  <si>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</si>
  <si>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</si>
  <si>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</si>
  <si>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</si>
  <si>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</si>
  <si>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</si>
  <si>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</si>
  <si>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</si>
  <si>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</si>
  <si>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</si>
  <si>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</si>
  <si>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</si>
  <si>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</si>
  <si>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</si>
  <si>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</si>
  <si>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</si>
  <si>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</si>
  <si>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</si>
  <si>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</si>
  <si>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</si>
  <si>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</si>
  <si>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</si>
  <si>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</si>
  <si>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</si>
  <si>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</si>
  <si>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</si>
  <si>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</si>
  <si>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</si>
  <si>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</si>
  <si>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</si>
  <si>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</si>
  <si>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</si>
  <si>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</si>
  <si>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</si>
  <si>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</si>
  <si>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</si>
  <si>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</si>
  <si>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</si>
  <si>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</si>
  <si>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</si>
  <si>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</si>
  <si>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</si>
  <si>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</si>
  <si>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</si>
  <si>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</si>
  <si>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</si>
  <si>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</si>
  <si>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</si>
  <si>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</si>
  <si>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</si>
  <si>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</si>
  <si>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</si>
  <si>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</si>
  <si>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</si>
  <si>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</si>
  <si>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</si>
  <si>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</si>
  <si>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</si>
  <si>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</si>
  <si>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</si>
  <si>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</si>
  <si>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</si>
  <si>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</si>
  <si>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</si>
  <si>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</si>
  <si>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</si>
  <si>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</si>
  <si>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</si>
  <si>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</si>
  <si>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</si>
  <si>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</si>
  <si>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</si>
  <si>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</si>
  <si>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</si>
  <si>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</si>
  <si>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</si>
  <si>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</si>
  <si>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</si>
  <si>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</si>
  <si>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</si>
  <si>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</si>
  <si>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</si>
  <si>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</si>
  <si>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</si>
  <si>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</si>
  <si>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</si>
  <si>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</si>
  <si>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</si>
  <si>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</si>
  <si>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</si>
  <si>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</si>
  <si>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</si>
  <si>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</si>
  <si>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</si>
  <si>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</si>
  <si>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</si>
  <si>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</si>
  <si>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</si>
  <si>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</si>
  <si>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</si>
  <si>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</si>
  <si>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</si>
  <si>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</si>
  <si>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</si>
  <si>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</si>
  <si>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</si>
  <si>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</si>
  <si>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</si>
  <si>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</si>
  <si>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</si>
  <si>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</si>
  <si>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</si>
  <si>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</si>
  <si>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</si>
  <si>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</si>
  <si>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</si>
  <si>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</si>
  <si>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</si>
  <si>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</si>
  <si>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</si>
  <si>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</si>
  <si>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</si>
  <si>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</si>
  <si>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</si>
  <si>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</si>
  <si>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</si>
  <si>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</si>
  <si>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</si>
  <si>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</si>
  <si>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</si>
  <si>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</si>
  <si>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</si>
  <si>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</si>
  <si>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</si>
  <si>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</si>
  <si>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</si>
  <si>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</si>
  <si>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</si>
  <si>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</si>
  <si>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</si>
  <si>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</si>
  <si>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</si>
  <si>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</si>
  <si>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</si>
  <si>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</si>
  <si>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</si>
  <si>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</si>
  <si>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</si>
  <si>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</si>
  <si>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</si>
  <si>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</si>
  <si>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</si>
  <si>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</si>
  <si>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</si>
  <si>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</si>
  <si>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</si>
  <si>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</si>
  <si>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</si>
  <si>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</si>
  <si>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</si>
  <si>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</si>
  <si>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</si>
  <si>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</si>
  <si>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</si>
  <si>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</si>
  <si>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</si>
  <si>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</si>
  <si>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</si>
  <si>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</si>
  <si>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</si>
  <si>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</si>
  <si>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</si>
  <si>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</si>
  <si>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</si>
  <si>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</si>
  <si>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</si>
  <si>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</si>
  <si>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</si>
  <si>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</si>
  <si>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</si>
  <si>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</si>
  <si>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</si>
  <si>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</si>
  <si>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</si>
  <si>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</si>
  <si>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</si>
  <si>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</si>
  <si>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</si>
  <si>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</si>
  <si>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</si>
  <si>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</si>
  <si>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</si>
  <si>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</si>
  <si>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</si>
  <si>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</si>
  <si>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</si>
  <si>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</si>
  <si>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</si>
  <si>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</si>
  <si>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</si>
  <si>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</si>
  <si>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</si>
  <si>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</si>
  <si>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</si>
  <si>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</si>
  <si>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</si>
  <si>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</si>
  <si>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</si>
  <si>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</si>
  <si>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</si>
  <si>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</si>
  <si>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</si>
  <si>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</si>
  <si>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</si>
  <si>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</si>
  <si>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</si>
  <si>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</si>
  <si>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</si>
  <si>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</si>
  <si>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</si>
  <si>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</si>
  <si>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</si>
  <si>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</si>
  <si>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</si>
  <si>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</si>
  <si>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</si>
  <si>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</si>
  <si>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</si>
  <si>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</si>
  <si>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</si>
  <si>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</si>
  <si>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</si>
  <si>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</si>
  <si>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</si>
  <si>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</si>
  <si>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</si>
  <si>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</si>
  <si>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</si>
  <si>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</si>
  <si>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</si>
  <si>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</si>
  <si>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</si>
  <si>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</si>
  <si>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</si>
  <si>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</si>
  <si>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</si>
  <si>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</si>
  <si>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</si>
  <si>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</si>
  <si>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</si>
  <si>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</si>
  <si>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</si>
  <si>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</si>
  <si>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</si>
  <si>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</si>
  <si>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</si>
  <si>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</si>
  <si>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</si>
  <si>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</si>
  <si>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</si>
  <si>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</si>
  <si>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</si>
  <si>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</si>
  <si>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</si>
  <si>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</si>
  <si>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</si>
  <si>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</si>
  <si>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</si>
  <si>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</si>
  <si>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</si>
  <si>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</si>
  <si>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</si>
  <si>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</si>
  <si>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</si>
  <si>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</si>
  <si>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</si>
  <si>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</si>
  <si>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</si>
  <si>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</si>
  <si>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</si>
  <si>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</si>
  <si>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</si>
  <si>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</si>
  <si>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</si>
  <si>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</si>
  <si>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</si>
  <si>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</si>
  <si>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</si>
  <si>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</si>
  <si>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</si>
  <si>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</si>
  <si>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</si>
  <si>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</si>
  <si>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</si>
  <si>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</si>
  <si>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</si>
  <si>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</si>
  <si>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</si>
  <si>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</si>
  <si>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</si>
  <si>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</si>
  <si>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</si>
  <si>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</si>
  <si>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</si>
  <si>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</si>
  <si>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</si>
  <si>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</si>
  <si>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</si>
  <si>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</si>
  <si>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</si>
  <si>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</si>
  <si>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</si>
  <si>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</si>
  <si>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</si>
  <si>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</si>
  <si>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</si>
  <si>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</si>
  <si>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</si>
  <si>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</si>
  <si>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</si>
  <si>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</si>
  <si>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</si>
  <si>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</si>
  <si>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</si>
  <si>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</si>
  <si>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</si>
  <si>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</si>
  <si>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</si>
  <si>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</si>
  <si>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</si>
  <si>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</si>
  <si>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</si>
  <si>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</si>
  <si>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</si>
  <si>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</si>
  <si>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</si>
  <si>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</si>
  <si>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</si>
  <si>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</si>
  <si>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</si>
  <si>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</si>
  <si>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</si>
  <si>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</si>
  <si>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</si>
  <si>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</si>
  <si>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</si>
  <si>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</si>
  <si>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</si>
  <si>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</si>
  <si>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</si>
  <si>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</si>
  <si>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</si>
  <si>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</si>
  <si>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</si>
  <si>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</si>
  <si>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</si>
  <si>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</si>
  <si>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</si>
  <si>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</si>
  <si>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</si>
  <si>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</si>
  <si>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</si>
  <si>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</si>
  <si>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</si>
  <si>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</si>
  <si>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</si>
  <si>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</si>
  <si>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</si>
  <si>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</si>
  <si>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</si>
  <si>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</si>
  <si>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</si>
  <si>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</si>
  <si>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</si>
  <si>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</si>
  <si>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</si>
  <si>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</si>
  <si>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</si>
  <si>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</si>
  <si>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</si>
  <si>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</si>
  <si>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</si>
  <si>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</si>
  <si>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</si>
  <si>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</si>
  <si>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</si>
  <si>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</si>
  <si>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</si>
  <si>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</si>
  <si>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</si>
  <si>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</si>
  <si>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</si>
  <si>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</si>
  <si>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</si>
  <si>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</si>
  <si>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</si>
  <si>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</si>
  <si>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</si>
  <si>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</si>
  <si>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</si>
  <si>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</si>
  <si>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</si>
  <si>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</si>
  <si>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</si>
  <si>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</si>
  <si>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</si>
  <si>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</si>
  <si>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</si>
  <si>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</si>
  <si>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</si>
  <si>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</si>
  <si>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</si>
  <si>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</si>
  <si>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</si>
  <si>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</si>
  <si>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</si>
  <si>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</si>
  <si>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</si>
  <si>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</si>
  <si>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</si>
  <si>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</si>
  <si>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</si>
  <si>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</si>
  <si>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</si>
  <si>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</si>
  <si>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</si>
  <si>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</si>
  <si>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</si>
  <si>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</si>
  <si>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</si>
  <si>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</si>
  <si>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</si>
  <si>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</si>
  <si>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</si>
  <si>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</si>
  <si>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</si>
  <si>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</si>
  <si>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</si>
  <si>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</si>
  <si>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</si>
  <si>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</si>
  <si>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</si>
  <si>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</si>
  <si>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</si>
  <si>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</si>
  <si>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</si>
  <si>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</si>
  <si>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</si>
  <si>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</si>
  <si>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</si>
  <si>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</si>
  <si>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</si>
  <si>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</si>
  <si>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</si>
  <si>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</si>
  <si>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</si>
  <si>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</si>
  <si>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</si>
  <si>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</si>
  <si>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</si>
  <si>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</si>
  <si>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</si>
  <si>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</si>
  <si>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</si>
  <si>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</si>
  <si>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</si>
  <si>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</si>
  <si>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</si>
  <si>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</si>
  <si>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</si>
  <si>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</si>
  <si>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</si>
  <si>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</si>
  <si>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</si>
  <si>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</si>
  <si>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</si>
  <si>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</si>
  <si>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</si>
  <si>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</si>
  <si>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</si>
  <si>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</si>
  <si>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</si>
  <si>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</si>
  <si>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</si>
  <si>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</si>
  <si>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</si>
  <si>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</si>
  <si>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</si>
  <si>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</si>
  <si>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</si>
  <si>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</si>
  <si>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</si>
  <si>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</si>
  <si>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</si>
  <si>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</si>
  <si>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</si>
  <si>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</si>
  <si>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</si>
  <si>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</si>
  <si>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</si>
  <si>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</si>
  <si>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</si>
  <si>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</si>
  <si>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</si>
  <si>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</si>
  <si>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</si>
  <si>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</si>
  <si>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</si>
  <si>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</si>
  <si>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</si>
  <si>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</si>
  <si>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</si>
  <si>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</si>
  <si>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</si>
  <si>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</si>
  <si>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</si>
  <si>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</si>
  <si>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</si>
  <si>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</si>
  <si>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</si>
  <si>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</si>
  <si>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</si>
  <si>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</si>
  <si>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</si>
  <si>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</si>
  <si>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</si>
  <si>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</si>
  <si>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</si>
  <si>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</si>
  <si>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</si>
  <si>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</si>
  <si>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</si>
  <si>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</si>
  <si>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</si>
  <si>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</si>
  <si>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</si>
  <si>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</si>
  <si>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</si>
  <si>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</si>
  <si>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</si>
  <si>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</si>
  <si>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</si>
  <si>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</si>
  <si>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</si>
  <si>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</si>
  <si>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</si>
  <si>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</si>
  <si>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</si>
  <si>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</si>
  <si>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</si>
  <si>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</si>
  <si>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</si>
  <si>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</si>
  <si>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</si>
  <si>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</si>
  <si>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</si>
  <si>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</si>
  <si>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</si>
  <si>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</si>
  <si>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</si>
  <si>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</si>
  <si>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</si>
  <si>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</si>
  <si>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</si>
  <si>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</si>
  <si>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</si>
  <si>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</si>
  <si>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</si>
  <si>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</si>
  <si>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</si>
  <si>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</si>
  <si>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</si>
  <si>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</si>
  <si>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</si>
  <si>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</si>
  <si>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</si>
  <si>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</si>
  <si>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</si>
  <si>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</si>
  <si>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</si>
  <si>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</si>
  <si>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</si>
  <si>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</si>
  <si>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</si>
  <si>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</si>
  <si>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</si>
  <si>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</si>
  <si>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</si>
  <si>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</si>
  <si>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</si>
  <si>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</si>
  <si>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</si>
  <si>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</si>
  <si>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</si>
  <si>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</si>
  <si>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</si>
  <si>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</si>
  <si>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</si>
  <si>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</si>
  <si>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</si>
  <si>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</si>
  <si>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</si>
  <si>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</si>
  <si>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</si>
  <si>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</si>
  <si>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</si>
  <si>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</si>
  <si>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</si>
  <si>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</si>
  <si>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</si>
  <si>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</si>
  <si>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</si>
  <si>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</si>
  <si>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</si>
  <si>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</si>
  <si>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</si>
  <si>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</si>
  <si>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</si>
  <si>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</si>
  <si>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</si>
  <si>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</si>
  <si>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</si>
  <si>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</si>
  <si>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</si>
  <si>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</si>
  <si>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</si>
  <si>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</si>
  <si>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</si>
  <si>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</si>
  <si>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</si>
  <si>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</si>
  <si>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</si>
  <si>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</si>
  <si>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</si>
  <si>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</si>
  <si>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</si>
  <si>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</si>
  <si>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</si>
  <si>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</si>
  <si>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</si>
  <si>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</si>
  <si>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</si>
  <si>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</si>
  <si>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</si>
  <si>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</si>
  <si>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</si>
  <si>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</si>
  <si>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</si>
  <si>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</si>
  <si>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</si>
  <si>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</si>
  <si>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</si>
  <si>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</si>
  <si>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</si>
  <si>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</si>
  <si>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</si>
  <si>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</si>
  <si>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</si>
  <si>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</si>
  <si>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</si>
  <si>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</si>
  <si>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</si>
  <si>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</si>
  <si>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</si>
  <si>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</si>
  <si>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</si>
  <si>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</si>
  <si>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</si>
  <si>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</si>
  <si>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</si>
  <si>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</si>
  <si>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</si>
  <si>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</si>
  <si>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</si>
  <si>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</si>
  <si>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</si>
  <si>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</si>
  <si>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</si>
  <si>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</si>
  <si>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</si>
  <si>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</si>
  <si>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</si>
  <si>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</si>
  <si>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</si>
  <si>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</si>
  <si>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</si>
  <si>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</si>
  <si>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</si>
  <si>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</si>
  <si>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</si>
  <si>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</si>
  <si>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</si>
  <si>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</si>
  <si>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</si>
  <si>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</si>
  <si>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</si>
  <si>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</si>
  <si>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</si>
  <si>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</si>
  <si>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</si>
  <si>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</si>
  <si>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</si>
  <si>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</si>
  <si>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</si>
  <si>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</si>
  <si>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</si>
  <si>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</si>
  <si>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</si>
  <si>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</si>
  <si>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</si>
  <si>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</si>
  <si>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</si>
  <si>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</si>
  <si>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</si>
  <si>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</si>
  <si>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</si>
  <si>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</si>
  <si>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</si>
  <si>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</si>
  <si>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</si>
  <si>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</si>
  <si>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</si>
  <si>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</si>
  <si>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</si>
  <si>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</si>
  <si>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</si>
  <si>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</si>
  <si>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</si>
  <si>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</si>
  <si>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</si>
  <si>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</si>
  <si>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</si>
  <si>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</si>
  <si>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</si>
  <si>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</si>
  <si>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</si>
  <si>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</si>
  <si>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</si>
  <si>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</si>
  <si>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</si>
  <si>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</si>
  <si>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</si>
  <si>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</si>
  <si>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</si>
  <si>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</si>
  <si>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</si>
  <si>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</si>
  <si>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</si>
  <si>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</si>
  <si>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</si>
  <si>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</si>
  <si>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</si>
  <si>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</si>
  <si>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</si>
  <si>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</si>
  <si>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</si>
  <si>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</si>
  <si>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</si>
  <si>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</si>
  <si>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</si>
  <si>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</si>
  <si>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</si>
  <si>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</si>
  <si>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</si>
  <si>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</si>
  <si>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</si>
  <si>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</si>
  <si>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</si>
  <si>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</si>
  <si>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</si>
  <si>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</si>
  <si>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</si>
  <si>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</si>
  <si>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</si>
  <si>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</si>
  <si>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</si>
  <si>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</si>
  <si>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</si>
  <si>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</si>
  <si>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</si>
  <si>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</si>
  <si>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</si>
  <si>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</si>
  <si>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</si>
  <si>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</si>
  <si>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</si>
  <si>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</si>
  <si>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</si>
  <si>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</si>
  <si>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</si>
  <si>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</si>
  <si>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</si>
  <si>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</si>
  <si>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</si>
  <si>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</si>
  <si>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</si>
  <si>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</si>
  <si>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</si>
  <si>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</si>
  <si>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</si>
  <si>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</si>
  <si>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</si>
  <si>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</si>
  <si>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</si>
  <si>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</si>
  <si>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</si>
  <si>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</si>
  <si>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</si>
  <si>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</si>
  <si>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</si>
  <si>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</si>
  <si>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</si>
  <si>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</si>
  <si>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</si>
  <si>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</si>
  <si>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</si>
  <si>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</si>
  <si>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</si>
  <si>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</si>
  <si>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</si>
  <si>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</si>
  <si>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</si>
  <si>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</si>
  <si>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</si>
  <si>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</si>
  <si>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</si>
  <si>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</si>
  <si>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</si>
  <si>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</si>
  <si>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</si>
  <si>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</si>
  <si>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</si>
  <si>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</si>
  <si>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</si>
  <si>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</si>
  <si>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</si>
  <si>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</si>
  <si>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</si>
  <si>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</si>
  <si>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</si>
  <si>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</si>
  <si>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</si>
  <si>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</si>
  <si>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</si>
  <si>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</si>
  <si>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</si>
  <si>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</si>
  <si>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</si>
  <si>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</si>
  <si>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</si>
  <si>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</si>
  <si>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</si>
  <si>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</si>
  <si>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</si>
  <si>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</si>
  <si>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</si>
  <si>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</si>
  <si>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</si>
  <si>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</si>
  <si>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</si>
  <si>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</si>
  <si>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</si>
  <si>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</si>
  <si>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</si>
  <si>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</si>
  <si>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</si>
  <si>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</si>
  <si>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</si>
  <si>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</si>
  <si>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</si>
  <si>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</si>
  <si>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</si>
  <si>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</si>
  <si>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</si>
  <si>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</si>
  <si>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</si>
  <si>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</si>
  <si>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</si>
  <si>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</si>
  <si>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</si>
  <si>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</si>
  <si>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</si>
  <si>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</si>
  <si>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</si>
  <si>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</si>
  <si>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</si>
  <si>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</si>
  <si>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</si>
  <si>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</si>
  <si>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</si>
  <si>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</si>
  <si>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</si>
  <si>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</si>
  <si>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</si>
  <si>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</si>
  <si>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</si>
  <si>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</si>
  <si>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</si>
  <si>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</si>
  <si>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</si>
  <si>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</si>
  <si>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</si>
  <si>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</si>
  <si>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</si>
  <si>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</si>
  <si>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</si>
  <si>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</si>
  <si>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</si>
  <si>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</si>
  <si>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</si>
  <si>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</si>
  <si>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</si>
  <si>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</si>
  <si>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</si>
  <si>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</si>
  <si>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</si>
  <si>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</si>
  <si>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</si>
  <si>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</si>
  <si>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</si>
  <si>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</si>
  <si>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</si>
  <si>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</si>
  <si>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</si>
  <si>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</si>
  <si>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</si>
  <si>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</si>
  <si>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</si>
  <si>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</si>
  <si>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</si>
  <si>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</si>
  <si>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</si>
  <si>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</si>
  <si>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</si>
  <si>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</si>
  <si>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</si>
  <si>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</si>
  <si>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</si>
  <si>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</si>
  <si>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</si>
  <si>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</si>
  <si>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</si>
  <si>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</si>
  <si>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</si>
  <si>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</si>
  <si>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</si>
  <si>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</si>
  <si>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</si>
  <si>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</si>
  <si>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</si>
  <si>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</si>
  <si>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</si>
  <si>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</si>
  <si>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</si>
  <si>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</si>
  <si>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</si>
  <si>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</si>
  <si>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</si>
  <si>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</si>
  <si>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</si>
  <si>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</si>
  <si>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</si>
  <si>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</si>
  <si>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</si>
  <si>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</si>
  <si>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</si>
  <si>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</si>
  <si>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</si>
  <si>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</si>
  <si>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</si>
  <si>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</si>
  <si>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</si>
  <si>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</si>
  <si>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</si>
  <si>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</si>
  <si>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</si>
  <si>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</si>
  <si>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</si>
  <si>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</si>
  <si>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</si>
  <si>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</si>
  <si>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</si>
  <si>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</si>
  <si>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</si>
  <si>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</si>
  <si>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</si>
  <si>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</si>
  <si>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</si>
  <si>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</si>
  <si>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</si>
  <si>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</si>
  <si>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</si>
  <si>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</si>
  <si>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</si>
  <si>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</si>
  <si>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</si>
  <si>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</si>
  <si>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</si>
  <si>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</si>
  <si>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</si>
  <si>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</si>
  <si>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</si>
  <si>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</si>
  <si>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</si>
  <si>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</si>
  <si>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</si>
  <si>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</si>
  <si>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</si>
  <si>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</si>
  <si>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</si>
  <si>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</si>
  <si>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</si>
  <si>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</si>
  <si>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</si>
  <si>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</si>
  <si>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</si>
  <si>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</si>
  <si>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</si>
  <si>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</si>
  <si>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</si>
  <si>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</si>
  <si>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</si>
  <si>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</si>
  <si>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</si>
  <si>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</si>
  <si>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</si>
  <si>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</si>
  <si>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</si>
  <si>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</si>
  <si>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</si>
  <si>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</si>
  <si>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</si>
  <si>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</si>
  <si>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</si>
  <si>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</si>
  <si>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</si>
  <si>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</si>
  <si>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</si>
  <si>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</si>
  <si>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</si>
  <si>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</si>
  <si>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</si>
  <si>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</si>
  <si>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</si>
  <si>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</si>
  <si>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</si>
  <si>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</si>
  <si>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</si>
  <si>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</si>
  <si>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</si>
  <si>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</si>
  <si>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</si>
  <si>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</si>
  <si>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</si>
  <si>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</si>
  <si>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</si>
  <si>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</si>
  <si>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</si>
  <si>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</si>
  <si>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</si>
  <si>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</si>
  <si>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</si>
  <si>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</si>
  <si>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</si>
  <si>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</si>
  <si>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</si>
  <si>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</si>
  <si>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</si>
  <si>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</si>
  <si>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</si>
  <si>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</si>
  <si>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</si>
  <si>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</si>
  <si>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</si>
  <si>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</si>
  <si>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</si>
  <si>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</si>
  <si>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</si>
  <si>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</si>
  <si>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</si>
  <si>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</si>
  <si>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</si>
  <si>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</si>
  <si>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</si>
  <si>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</si>
  <si>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</si>
  <si>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</si>
  <si>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</si>
  <si>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</si>
  <si>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</si>
  <si>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</si>
  <si>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</si>
  <si>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</si>
  <si>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</si>
  <si>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</si>
  <si>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</si>
  <si>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</si>
  <si>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</si>
  <si>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</si>
  <si>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</si>
  <si>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</si>
  <si>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</si>
  <si>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</si>
  <si>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</si>
  <si>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</si>
  <si>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</si>
  <si>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</si>
  <si>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</si>
  <si>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</si>
  <si>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</si>
  <si>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</si>
  <si>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</si>
  <si>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</si>
  <si>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</si>
  <si>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</si>
  <si>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</si>
  <si>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</si>
  <si>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</si>
  <si>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</si>
  <si>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</si>
  <si>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</si>
  <si>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</si>
  <si>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</si>
  <si>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</si>
  <si>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</si>
  <si>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</si>
  <si>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</si>
  <si>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</si>
  <si>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</si>
  <si>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</si>
  <si>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</si>
  <si>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</si>
  <si>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</si>
  <si>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</si>
  <si>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</si>
  <si>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</si>
  <si>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</si>
  <si>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</si>
  <si>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</si>
  <si>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</si>
  <si>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</si>
  <si>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</si>
  <si>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</si>
  <si>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</si>
  <si>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</si>
  <si>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</si>
  <si>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</si>
  <si>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</si>
  <si>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</si>
  <si>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</si>
  <si>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</si>
  <si>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</si>
  <si>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</si>
  <si>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</si>
  <si>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</si>
  <si>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</si>
  <si>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</si>
  <si>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</si>
  <si>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</si>
  <si>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</si>
  <si>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</si>
  <si>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</si>
  <si>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</si>
  <si>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</si>
  <si>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</si>
  <si>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</si>
  <si>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</si>
  <si>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</si>
  <si>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</si>
  <si>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</si>
  <si>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</si>
  <si>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</si>
  <si>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</si>
  <si>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</si>
  <si>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</si>
  <si>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</si>
  <si>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</si>
  <si>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</si>
  <si>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</si>
  <si>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</si>
  <si>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</si>
  <si>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</si>
  <si>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</si>
  <si>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</si>
  <si>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</si>
  <si>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</si>
  <si>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</si>
  <si>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</si>
  <si>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</si>
  <si>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</si>
  <si>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</si>
  <si>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</si>
  <si>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</si>
  <si>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</si>
  <si>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</si>
  <si>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</si>
  <si>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</si>
  <si>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</si>
  <si>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</si>
  <si>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</si>
  <si>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</si>
  <si>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</si>
  <si>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</si>
  <si>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</si>
  <si>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</si>
  <si>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</si>
  <si>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</si>
  <si>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</si>
  <si>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</si>
  <si>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</si>
  <si>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</si>
  <si>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</si>
  <si>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</si>
  <si>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</si>
  <si>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</si>
  <si>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</si>
  <si>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</si>
  <si>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</si>
  <si>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</si>
  <si>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</si>
  <si>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</si>
  <si>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</si>
  <si>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</si>
  <si>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</si>
  <si>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</si>
  <si>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</si>
  <si>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</si>
  <si>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</si>
  <si>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</si>
  <si>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</si>
  <si>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</si>
  <si>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</si>
  <si>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</si>
  <si>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</si>
  <si>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</si>
  <si>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</si>
  <si>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</si>
  <si>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</si>
  <si>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</si>
  <si>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</si>
  <si>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</si>
  <si>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</si>
  <si>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</si>
  <si>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</si>
  <si>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</si>
  <si>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</si>
  <si>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</si>
  <si>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</si>
  <si>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</si>
  <si>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</si>
  <si>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</si>
  <si>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</si>
  <si>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</si>
  <si>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</si>
  <si>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</si>
  <si>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</si>
  <si>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</si>
  <si>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</si>
  <si>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</si>
  <si>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</si>
  <si>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</si>
  <si>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</si>
  <si>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</si>
  <si>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</si>
  <si>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</si>
  <si>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</si>
  <si>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</si>
  <si>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</si>
  <si>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</si>
  <si>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</si>
  <si>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</si>
  <si>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</si>
  <si>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</si>
  <si>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</si>
  <si>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</si>
  <si>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</si>
  <si>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</si>
  <si>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</si>
  <si>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</si>
  <si>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</si>
  <si>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</si>
  <si>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</si>
  <si>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</si>
  <si>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</si>
  <si>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</si>
  <si>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</si>
  <si>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</si>
  <si>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</si>
  <si>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</si>
  <si>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</si>
  <si>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</si>
  <si>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</si>
  <si>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</si>
  <si>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</si>
  <si>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</si>
  <si>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</si>
  <si>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</si>
  <si>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</si>
  <si>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</si>
  <si>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</si>
  <si>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</si>
  <si>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</si>
  <si>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</si>
  <si>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</si>
  <si>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</si>
  <si>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</si>
  <si>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</si>
  <si>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</si>
  <si>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</si>
  <si>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</si>
  <si>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</si>
  <si>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</si>
  <si>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</si>
  <si>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</si>
  <si>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</si>
  <si>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</si>
  <si>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</si>
  <si>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</si>
  <si>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</si>
  <si>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</si>
  <si>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</si>
  <si>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</si>
  <si>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</si>
  <si>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</si>
  <si>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</si>
  <si>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</si>
  <si>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</si>
  <si>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</si>
  <si>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</si>
  <si>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</si>
  <si>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</si>
  <si>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</si>
  <si>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</si>
  <si>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</si>
  <si>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</si>
  <si>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</si>
  <si>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</si>
  <si>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</si>
  <si>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</si>
  <si>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</si>
  <si>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</si>
  <si>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</si>
  <si>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</si>
  <si>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</si>
  <si>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</si>
  <si>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</si>
  <si>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</si>
  <si>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</si>
  <si>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</si>
  <si>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</si>
  <si>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</si>
  <si>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</si>
  <si>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</si>
  <si>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</si>
  <si>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</si>
  <si>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</si>
  <si>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</si>
  <si>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</si>
  <si>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</si>
  <si>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</si>
  <si>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</si>
  <si>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</si>
  <si>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</si>
  <si>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</si>
  <si>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</si>
  <si>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</si>
  <si>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</si>
  <si>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</si>
  <si>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</si>
  <si>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</si>
  <si>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</si>
  <si>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</si>
  <si>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</si>
  <si>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</si>
  <si>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</si>
  <si>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</si>
  <si>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</si>
  <si>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</si>
  <si>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</si>
  <si>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</si>
  <si>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</si>
  <si>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</si>
  <si>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</si>
  <si>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</si>
  <si>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</si>
  <si>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</si>
  <si>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</si>
  <si>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</si>
  <si>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</si>
  <si>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</si>
  <si>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</si>
  <si>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</si>
  <si>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</si>
  <si>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</si>
  <si>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</si>
  <si>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</si>
  <si>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</si>
  <si>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</si>
  <si>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</si>
  <si>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</si>
  <si>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</si>
  <si>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</si>
  <si>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</si>
  <si>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</si>
  <si>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</si>
  <si>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</si>
  <si>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</si>
  <si>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</si>
  <si>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</si>
  <si>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</si>
  <si>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</si>
  <si>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</si>
  <si>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</si>
  <si>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</si>
  <si>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</si>
  <si>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</si>
  <si>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</si>
  <si>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</si>
  <si>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</si>
  <si>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</si>
  <si>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</si>
  <si>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</si>
  <si>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</si>
  <si>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</si>
  <si>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</si>
  <si>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</si>
  <si>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</si>
  <si>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</si>
  <si>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</si>
  <si>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</si>
  <si>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</si>
  <si>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</si>
  <si>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</si>
  <si>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</si>
  <si>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</si>
  <si>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</si>
  <si>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</si>
  <si>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</si>
  <si>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</si>
  <si>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</si>
  <si>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</si>
  <si>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</si>
  <si>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</si>
  <si>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</si>
  <si>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</si>
  <si>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</si>
  <si>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</si>
  <si>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</si>
  <si>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</si>
  <si>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</si>
  <si>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</si>
  <si>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</si>
  <si>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</si>
  <si>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</si>
  <si>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</si>
  <si>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</si>
  <si>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</si>
  <si>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</si>
  <si>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</si>
  <si>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</si>
  <si>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</si>
  <si>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</si>
  <si>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</si>
  <si>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</si>
  <si>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</si>
  <si>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</si>
  <si>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</si>
  <si>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</si>
  <si>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</si>
  <si>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</si>
  <si>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</si>
  <si>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</si>
  <si>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</si>
  <si>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</si>
  <si>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</si>
  <si>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</si>
  <si>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</si>
  <si>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</si>
  <si>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</si>
  <si>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</si>
  <si>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</si>
  <si>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</si>
  <si>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</si>
  <si>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</si>
  <si>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</si>
  <si>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</si>
  <si>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</si>
  <si>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</si>
  <si>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</si>
  <si>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</si>
  <si>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</si>
  <si>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</si>
  <si>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</si>
  <si>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</si>
  <si>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</si>
  <si>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</si>
  <si>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</si>
  <si>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</si>
  <si>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</si>
  <si>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</si>
  <si>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</si>
  <si>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</si>
  <si>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</si>
  <si>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</si>
  <si>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</si>
  <si>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</si>
  <si>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</si>
  <si>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</si>
  <si>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</si>
  <si>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</si>
  <si>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</si>
  <si>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</si>
  <si>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</si>
  <si>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</si>
  <si>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</si>
  <si>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</si>
  <si>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</si>
  <si>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</si>
  <si>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</si>
  <si>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</si>
  <si>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</si>
  <si>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</si>
  <si>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</si>
  <si>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</si>
  <si>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</si>
  <si>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</si>
  <si>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</si>
  <si>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</si>
  <si>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</si>
  <si>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</si>
  <si>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</si>
  <si>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</si>
  <si>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</si>
  <si>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</si>
  <si>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</si>
  <si>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</si>
  <si>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</si>
  <si>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</si>
  <si>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</si>
  <si>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</si>
  <si>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</si>
  <si>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</si>
  <si>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</si>
  <si>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</si>
  <si>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</si>
  <si>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</si>
  <si>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</si>
  <si>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</si>
  <si>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</si>
  <si>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</si>
  <si>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</si>
  <si>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</si>
  <si>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</si>
  <si>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</si>
  <si>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</si>
  <si>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</si>
  <si>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</si>
  <si>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</si>
  <si>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</si>
  <si>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</si>
  <si>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</si>
  <si>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</si>
  <si>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</si>
  <si>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</si>
  <si>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</si>
  <si>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</si>
  <si>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</si>
  <si>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</si>
  <si>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</si>
  <si>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</si>
  <si>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</si>
  <si>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</si>
  <si>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</si>
  <si>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</si>
  <si>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</si>
  <si>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</si>
  <si>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</si>
  <si>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</si>
  <si>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</si>
  <si>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</si>
  <si>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</si>
  <si>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</si>
  <si>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</si>
  <si>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</si>
  <si>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</si>
  <si>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</si>
  <si>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</si>
  <si>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</si>
  <si>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</si>
  <si>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</si>
  <si>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</si>
  <si>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</si>
  <si>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</si>
  <si>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</si>
  <si>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</si>
  <si>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</si>
  <si>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</si>
  <si>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</si>
  <si>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</si>
  <si>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</si>
  <si>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</si>
  <si>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</si>
  <si>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</si>
  <si>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</si>
  <si>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</si>
  <si>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</si>
  <si>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</si>
  <si>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</si>
  <si>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</si>
  <si>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</si>
  <si>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</si>
  <si>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</si>
  <si>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</si>
  <si>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</si>
  <si>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</si>
  <si>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</si>
  <si>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</si>
  <si>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</si>
  <si>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</si>
  <si>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</si>
  <si>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</si>
  <si>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</si>
  <si>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</si>
  <si>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</si>
  <si>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</si>
  <si>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</si>
  <si>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</si>
  <si>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</si>
  <si>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</si>
  <si>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</si>
  <si>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</si>
  <si>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</si>
  <si>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</si>
  <si>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</si>
  <si>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</si>
  <si>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</si>
  <si>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</si>
  <si>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</si>
  <si>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</si>
  <si>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</si>
  <si>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</si>
  <si>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</si>
  <si>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</si>
  <si>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</si>
  <si>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</si>
  <si>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</si>
  <si>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</si>
  <si>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</si>
  <si>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</si>
  <si>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</si>
  <si>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</si>
  <si>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</si>
  <si>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</si>
  <si>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</si>
  <si>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</si>
  <si>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</si>
  <si>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</si>
  <si>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</si>
  <si>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</si>
  <si>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</si>
  <si>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</si>
  <si>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</si>
  <si>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</si>
  <si>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</si>
  <si>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</si>
  <si>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</si>
  <si>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</si>
  <si>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</si>
  <si>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</si>
  <si>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</si>
  <si>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</si>
  <si>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</si>
  <si>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</si>
  <si>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</si>
  <si>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</si>
  <si>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</si>
  <si>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</si>
  <si>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</si>
  <si>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</si>
  <si>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</si>
  <si>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</si>
  <si>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</si>
  <si>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</si>
  <si>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</si>
  <si>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</si>
  <si>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</si>
  <si>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</si>
  <si>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</si>
  <si>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</si>
  <si>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</si>
  <si>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</si>
  <si>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</si>
  <si>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</si>
  <si>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</si>
  <si>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</si>
  <si>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</si>
  <si>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</si>
  <si>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</si>
  <si>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</si>
  <si>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</si>
  <si>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</si>
  <si>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</si>
  <si>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</si>
  <si>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</si>
  <si>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</si>
  <si>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</si>
  <si>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</si>
  <si>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</si>
  <si>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</si>
  <si>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</si>
  <si>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</si>
  <si>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</si>
  <si>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</si>
  <si>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</si>
  <si>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</si>
  <si>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</si>
  <si>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</si>
  <si>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</si>
  <si>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</si>
  <si>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</si>
  <si>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</si>
  <si>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</si>
  <si>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</si>
  <si>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</si>
  <si>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</si>
  <si>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</si>
  <si>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</si>
  <si>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</si>
  <si>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</si>
  <si>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</si>
  <si>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</si>
  <si>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</si>
  <si>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</si>
  <si>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</si>
  <si>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</si>
  <si>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</si>
  <si>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</si>
  <si>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</si>
  <si>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</si>
  <si>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</si>
  <si>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</si>
  <si>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</si>
  <si>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</si>
  <si>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</si>
  <si>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</si>
  <si>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</si>
  <si>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</si>
  <si>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</si>
  <si>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</si>
  <si>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</si>
  <si>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</si>
  <si>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</si>
  <si>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</si>
  <si>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</si>
  <si>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</si>
  <si>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</si>
  <si>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</si>
  <si>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</si>
  <si>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</si>
  <si>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</si>
  <si>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</si>
  <si>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</si>
  <si>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</si>
  <si>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</si>
  <si>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</si>
  <si>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</si>
  <si>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</si>
  <si>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</si>
  <si>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</si>
  <si>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</si>
  <si>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</si>
  <si>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</si>
  <si>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</si>
  <si>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</si>
  <si>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</si>
  <si>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</si>
  <si>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</si>
  <si>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</si>
  <si>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</si>
  <si>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</si>
  <si>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</si>
  <si>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</si>
  <si>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</si>
  <si>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</si>
  <si>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</si>
  <si>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</si>
  <si>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</si>
  <si>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</si>
  <si>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</si>
  <si>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</si>
  <si>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</si>
  <si>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</si>
  <si>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</si>
  <si>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</si>
  <si>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</si>
  <si>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</si>
  <si>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</si>
  <si>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</si>
  <si>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</si>
  <si>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</si>
  <si>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</si>
  <si>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</si>
  <si>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</si>
  <si>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</si>
  <si>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</si>
  <si>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</si>
  <si>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</si>
  <si>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</si>
  <si>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</si>
  <si>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</si>
  <si>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</si>
  <si>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</si>
  <si>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</si>
  <si>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</si>
  <si>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</si>
  <si>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</si>
  <si>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</si>
  <si>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</si>
  <si>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</si>
  <si>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</si>
  <si>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</si>
  <si>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</si>
  <si>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</si>
  <si>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</si>
  <si>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</si>
  <si>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</si>
  <si>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</si>
  <si>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</si>
  <si>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</si>
  <si>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</si>
  <si>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</si>
  <si>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</si>
  <si>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</si>
  <si>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</si>
  <si>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</si>
  <si>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</si>
  <si>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</si>
  <si>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</si>
  <si>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</si>
  <si>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</si>
  <si>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</si>
  <si>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</si>
  <si>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</si>
  <si>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</si>
  <si>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</si>
  <si>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</si>
  <si>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</si>
  <si>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</si>
  <si>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</si>
  <si>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</si>
  <si>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</si>
  <si>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</si>
  <si>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</si>
  <si>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</si>
  <si>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</si>
  <si>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</si>
  <si>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</si>
  <si>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</si>
  <si>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</si>
  <si>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</si>
  <si>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</si>
  <si>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</si>
  <si>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</si>
  <si>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</si>
  <si>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</si>
  <si>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</si>
  <si>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</si>
  <si>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</si>
  <si>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</si>
  <si>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</si>
  <si>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</si>
  <si>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</si>
  <si>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</si>
  <si>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</si>
  <si>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</si>
  <si>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</si>
  <si>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</si>
  <si>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</si>
  <si>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</si>
  <si>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</si>
  <si>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</si>
  <si>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</si>
  <si>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</si>
  <si>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</si>
  <si>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</si>
  <si>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</si>
  <si>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</si>
  <si>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</si>
  <si>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</si>
  <si>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</si>
  <si>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</si>
  <si>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</si>
  <si>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</si>
  <si>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</si>
  <si>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</si>
  <si>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</si>
  <si>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</si>
  <si>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</si>
  <si>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</si>
  <si>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</si>
  <si>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</si>
  <si>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</si>
  <si>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</si>
  <si>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</si>
  <si>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</si>
  <si>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</si>
  <si>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</si>
  <si>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</si>
  <si>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</si>
  <si>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</si>
  <si>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</si>
  <si>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</si>
  <si>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</si>
  <si>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</si>
  <si>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</si>
  <si>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</si>
  <si>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</si>
  <si>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</si>
  <si>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</si>
  <si>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</si>
  <si>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</si>
  <si>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</si>
  <si>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</si>
  <si>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</si>
  <si>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</si>
  <si>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</si>
  <si>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</si>
  <si>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</si>
  <si>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</si>
  <si>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</si>
  <si>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</si>
  <si>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</si>
  <si>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</si>
  <si>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</si>
  <si>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</si>
  <si>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</si>
  <si>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</si>
  <si>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</si>
  <si>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</si>
  <si>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</si>
  <si>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</si>
  <si>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</si>
  <si>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</si>
  <si>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</si>
  <si>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</si>
  <si>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</si>
  <si>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</si>
  <si>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</si>
  <si>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</si>
  <si>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</si>
  <si>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</si>
  <si>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</si>
  <si>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</si>
  <si>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</si>
  <si>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</si>
  <si>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</si>
  <si>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</si>
  <si>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</si>
  <si>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</si>
  <si>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</si>
  <si>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</si>
  <si>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</si>
  <si>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</si>
  <si>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</si>
  <si>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</si>
  <si>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</si>
  <si>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</si>
  <si>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</si>
  <si>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</si>
  <si>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</si>
  <si>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</si>
  <si>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</si>
  <si>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</si>
  <si>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</si>
  <si>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</si>
  <si>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</si>
  <si>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</si>
  <si>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</si>
  <si>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</si>
  <si>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</si>
  <si>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</si>
  <si>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</si>
  <si>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</si>
  <si>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</si>
  <si>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</si>
  <si>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</si>
  <si>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</si>
  <si>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</si>
  <si>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</si>
  <si>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</si>
  <si>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</si>
  <si>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</si>
  <si>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</si>
  <si>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</si>
  <si>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</si>
  <si>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</si>
  <si>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</si>
  <si>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</si>
  <si>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</si>
  <si>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</si>
  <si>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</si>
  <si>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</si>
  <si>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</si>
  <si>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</si>
  <si>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</si>
  <si>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</si>
  <si>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</si>
  <si>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</si>
  <si>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</si>
  <si>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</si>
  <si>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</si>
  <si>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</si>
  <si>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</si>
  <si>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</si>
  <si>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</si>
  <si>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</si>
  <si>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</si>
  <si>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</si>
  <si>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</si>
  <si>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</si>
  <si>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</si>
  <si>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</si>
  <si>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</si>
  <si>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</si>
  <si>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</si>
  <si>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</si>
  <si>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</si>
  <si>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</si>
  <si>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</si>
  <si>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</si>
  <si>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</si>
  <si>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</si>
  <si>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</si>
  <si>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</si>
  <si>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</si>
  <si>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</si>
  <si>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</si>
  <si>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</si>
  <si>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</si>
  <si>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</si>
  <si>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</si>
  <si>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</si>
  <si>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</si>
  <si>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</si>
  <si>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</si>
  <si>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</si>
  <si>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</si>
  <si>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</si>
  <si>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</si>
  <si>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</si>
  <si>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</si>
  <si>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</si>
  <si>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</si>
  <si>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</si>
  <si>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</si>
  <si>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</si>
  <si>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</si>
  <si>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</si>
  <si>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</si>
  <si>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</si>
  <si>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</si>
  <si>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</si>
  <si>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</si>
  <si>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</si>
  <si>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</si>
  <si>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</si>
  <si>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</si>
  <si>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</si>
  <si>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</si>
  <si>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</si>
  <si>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</si>
  <si>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</si>
  <si>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</si>
  <si>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</si>
  <si>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</si>
  <si>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</si>
  <si>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</si>
  <si>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</si>
  <si>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</si>
  <si>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</si>
  <si>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</si>
  <si>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</si>
  <si>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</si>
  <si>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</si>
  <si>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</si>
  <si>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</si>
  <si>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</si>
  <si>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</si>
  <si>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</si>
  <si>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</si>
  <si>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</si>
  <si>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</si>
  <si>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</si>
  <si>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</si>
  <si>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</si>
  <si>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</si>
  <si>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</si>
  <si>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</si>
  <si>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</si>
  <si>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</si>
  <si>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</si>
  <si>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</si>
  <si>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</si>
  <si>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</si>
  <si>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</si>
  <si>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</si>
  <si>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</si>
  <si>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</si>
  <si>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</si>
  <si>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</si>
  <si>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</si>
  <si>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</si>
  <si>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</si>
  <si>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</si>
  <si>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</si>
  <si>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</si>
  <si>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</si>
  <si>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</si>
  <si>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</si>
  <si>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</si>
  <si>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</si>
  <si>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</si>
  <si>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</si>
  <si>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</si>
  <si>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</si>
  <si>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</si>
  <si>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</si>
  <si>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</si>
  <si>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</si>
  <si>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</si>
  <si>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</si>
  <si>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</si>
  <si>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</si>
  <si>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</si>
  <si>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</si>
  <si>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</si>
  <si>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</si>
  <si>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</si>
  <si>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</si>
  <si>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</si>
  <si>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</si>
  <si>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</si>
  <si>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</si>
  <si>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</si>
  <si>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</si>
  <si>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</si>
  <si>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</si>
  <si>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</si>
  <si>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</si>
  <si>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</si>
  <si>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</si>
  <si>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</si>
  <si>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</si>
  <si>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</si>
  <si>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</si>
  <si>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</si>
  <si>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</si>
  <si>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</si>
  <si>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</si>
  <si>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</si>
  <si>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</si>
  <si>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</si>
  <si>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</si>
  <si>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</si>
  <si>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</si>
  <si>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</si>
  <si>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</si>
  <si>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</si>
  <si>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</si>
  <si>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</si>
  <si>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</si>
  <si>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</si>
  <si>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</si>
  <si>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</si>
  <si>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</si>
  <si>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</si>
  <si>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</si>
  <si>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</si>
  <si>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</si>
  <si>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</si>
  <si>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</si>
  <si>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</si>
  <si>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</si>
  <si>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</si>
  <si>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</si>
  <si>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</si>
  <si>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</si>
  <si>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</si>
  <si>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</si>
  <si>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</si>
  <si>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</si>
  <si>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</si>
  <si>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</si>
  <si>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</si>
  <si>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</si>
  <si>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</si>
  <si>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</si>
  <si>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</si>
  <si>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</si>
  <si>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</si>
  <si>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</si>
  <si>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</si>
  <si>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</si>
  <si>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</si>
  <si>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</si>
  <si>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</si>
  <si>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</si>
  <si>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</si>
  <si>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</si>
  <si>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</si>
  <si>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</si>
  <si>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</si>
  <si>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</si>
  <si>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</si>
  <si>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</si>
  <si>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</si>
  <si>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</si>
  <si>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</si>
  <si>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</si>
  <si>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</si>
  <si>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</si>
  <si>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</si>
  <si>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</si>
  <si>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</si>
  <si>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</si>
  <si>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</si>
  <si>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</si>
  <si>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</si>
  <si>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</si>
  <si>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</si>
  <si>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</si>
  <si>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</si>
  <si>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</si>
  <si>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</si>
  <si>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</si>
  <si>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</si>
  <si>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</si>
  <si>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</si>
  <si>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</si>
  <si>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</si>
  <si>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</si>
  <si>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</si>
  <si>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</si>
  <si>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</si>
  <si>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</si>
  <si>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</si>
  <si>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</si>
  <si>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</si>
  <si>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</si>
  <si>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</si>
  <si>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</si>
  <si>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</si>
  <si>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</si>
  <si>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</si>
  <si>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</si>
  <si>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</si>
  <si>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</si>
  <si>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</si>
  <si>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</si>
  <si>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</si>
  <si>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</si>
  <si>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</si>
  <si>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</si>
  <si>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</si>
  <si>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</si>
  <si>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</si>
  <si>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</si>
  <si>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</si>
  <si>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</si>
  <si>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</si>
  <si>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</si>
  <si>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</si>
  <si>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</si>
  <si>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</si>
  <si>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</si>
  <si>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</si>
  <si>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</si>
  <si>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</si>
  <si>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</si>
  <si>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</si>
  <si>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</si>
  <si>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</si>
  <si>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</si>
  <si>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</si>
  <si>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</si>
  <si>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</si>
  <si>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</si>
  <si>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</si>
  <si>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</si>
  <si>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</si>
  <si>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</si>
  <si>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</si>
  <si>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</si>
  <si>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</si>
  <si>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</si>
  <si>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</si>
  <si>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</si>
  <si>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</si>
  <si>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</si>
  <si>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</si>
  <si>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</si>
  <si>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</si>
  <si>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</si>
  <si>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</si>
  <si>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</si>
  <si>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</si>
  <si>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</si>
  <si>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</si>
  <si>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</si>
  <si>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</si>
  <si>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</si>
  <si>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</si>
  <si>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</si>
  <si>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</si>
  <si>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</si>
  <si>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</si>
  <si>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</si>
  <si>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</si>
  <si>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</si>
  <si>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</si>
  <si>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</si>
  <si>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</si>
  <si>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</si>
  <si>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</si>
  <si>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</si>
  <si>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</si>
  <si>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</si>
  <si>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</si>
  <si>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</si>
  <si>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</si>
  <si>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</si>
  <si>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</si>
  <si>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</si>
  <si>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</si>
  <si>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</si>
  <si>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</si>
  <si>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</si>
  <si>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</si>
  <si>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</si>
  <si>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</si>
  <si>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</si>
  <si>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</si>
  <si>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</si>
  <si>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</si>
  <si>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</si>
  <si>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</si>
  <si>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</si>
  <si>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</si>
  <si>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</si>
  <si>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</si>
  <si>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</si>
  <si>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</si>
  <si>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</si>
  <si>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</si>
  <si>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</si>
  <si>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</si>
  <si>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</si>
  <si>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</si>
  <si>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</si>
  <si>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</si>
  <si>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</si>
  <si>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</si>
  <si>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</si>
  <si>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</si>
  <si>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</si>
  <si>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</si>
  <si>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</si>
  <si>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</si>
  <si>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</si>
  <si>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</si>
  <si>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</si>
  <si>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</si>
  <si>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</si>
  <si>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</si>
  <si>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</si>
  <si>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</si>
  <si>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</si>
  <si>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</si>
  <si>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</si>
  <si>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</si>
  <si>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</si>
  <si>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</si>
  <si>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</si>
  <si>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</si>
  <si>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</si>
  <si>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</si>
  <si>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</si>
  <si>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</si>
  <si>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</si>
  <si>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</si>
  <si>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</si>
  <si>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</si>
  <si>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</si>
  <si>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</si>
  <si>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</si>
  <si>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</si>
  <si>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</si>
  <si>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</si>
  <si>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</si>
  <si>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</si>
  <si>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</si>
  <si>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</si>
  <si>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</si>
  <si>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</si>
  <si>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</si>
  <si>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</si>
  <si>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</si>
  <si>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</si>
  <si>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</si>
  <si>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</si>
  <si>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</si>
  <si>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</si>
  <si>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</si>
  <si>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</si>
  <si>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</si>
  <si>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</si>
  <si>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</si>
  <si>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</si>
  <si>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</si>
  <si>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</si>
  <si>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</si>
  <si>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</si>
  <si>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</si>
  <si>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</si>
  <si>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</si>
  <si>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</si>
  <si>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</si>
  <si>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</si>
  <si>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</si>
  <si>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</si>
  <si>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</si>
  <si>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</si>
  <si>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</si>
  <si>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</si>
  <si>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</si>
  <si>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</si>
  <si>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</si>
  <si>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</si>
  <si>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</si>
  <si>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</si>
  <si>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</si>
  <si>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</si>
  <si>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</si>
  <si>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</si>
  <si>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</si>
  <si>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</si>
  <si>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</si>
  <si>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</si>
  <si>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</si>
  <si>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</si>
  <si>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</si>
  <si>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</si>
  <si>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</si>
  <si>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</si>
  <si>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</si>
  <si>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</si>
  <si>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</si>
  <si>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</si>
  <si>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</si>
  <si>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</si>
  <si>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</si>
  <si>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</si>
  <si>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</si>
  <si>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</si>
  <si>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</si>
  <si>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</si>
  <si>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</si>
  <si>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</si>
  <si>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</si>
  <si>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</si>
  <si>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</si>
  <si>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</si>
  <si>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</si>
  <si>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</si>
  <si>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</si>
  <si>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</si>
  <si>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</si>
  <si>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</si>
  <si>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</si>
  <si>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</si>
  <si>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</si>
  <si>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</si>
  <si>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</si>
  <si>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</si>
  <si>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</si>
  <si>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</si>
  <si>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</si>
  <si>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</si>
  <si>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</si>
  <si>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</si>
  <si>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</si>
  <si>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</si>
  <si>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</si>
  <si>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</si>
  <si>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</si>
  <si>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</si>
  <si>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</si>
  <si>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</si>
  <si>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</si>
  <si>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</si>
  <si>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</si>
  <si>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</si>
  <si>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</si>
  <si>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</si>
  <si>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</si>
  <si>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</si>
  <si>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</si>
  <si>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</si>
  <si>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</si>
  <si>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</si>
  <si>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</si>
  <si>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</si>
  <si>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</si>
  <si>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</si>
  <si>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</si>
  <si>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</si>
  <si>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</si>
  <si>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</si>
  <si>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</si>
  <si>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</si>
  <si>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</si>
  <si>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</si>
  <si>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</si>
  <si>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</si>
  <si>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</si>
  <si>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</si>
  <si>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</si>
  <si>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</si>
  <si>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</si>
  <si>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</si>
  <si>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</si>
  <si>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</si>
  <si>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</si>
  <si>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</si>
  <si>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</si>
  <si>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</si>
  <si>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</si>
  <si>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</si>
  <si>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</si>
  <si>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</si>
  <si>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</si>
  <si>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</si>
  <si>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</si>
  <si>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</si>
  <si>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</si>
  <si>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</si>
  <si>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</si>
  <si>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</si>
  <si>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</si>
  <si>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</si>
  <si>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</si>
  <si>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</si>
  <si>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</si>
  <si>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</si>
  <si>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</si>
  <si>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</si>
  <si>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</si>
  <si>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</si>
  <si>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</si>
  <si>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</si>
  <si>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</si>
  <si>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</si>
  <si>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</si>
  <si>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</si>
  <si>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</si>
  <si>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</si>
  <si>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</si>
  <si>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</si>
  <si>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</si>
  <si>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</si>
  <si>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</si>
  <si>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</si>
  <si>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</si>
  <si>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</si>
  <si>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</si>
  <si>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</si>
  <si>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</si>
  <si>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</si>
  <si>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</si>
  <si>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</si>
  <si>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</si>
  <si>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</si>
  <si>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</si>
  <si>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</si>
  <si>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</si>
  <si>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</si>
  <si>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</si>
  <si>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</si>
  <si>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</si>
  <si>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</si>
  <si>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</si>
  <si>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</si>
  <si>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</si>
  <si>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</si>
  <si>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</si>
  <si>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</si>
  <si>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</si>
  <si>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</si>
  <si>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</si>
  <si>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</si>
  <si>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</si>
  <si>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</si>
  <si>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</si>
  <si>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</si>
  <si>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</si>
  <si>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</si>
  <si>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</si>
  <si>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</si>
  <si>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</si>
  <si>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</si>
  <si>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</si>
  <si>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</si>
  <si>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</si>
  <si>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</si>
  <si>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</si>
  <si>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</si>
  <si>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</si>
  <si>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</si>
  <si>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</si>
  <si>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</si>
  <si>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</si>
  <si>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</si>
  <si>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</si>
  <si>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</si>
  <si>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</si>
  <si>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</si>
  <si>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</si>
  <si>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</si>
  <si>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</si>
  <si>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</si>
  <si>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</si>
  <si>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</si>
  <si>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</si>
  <si>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</si>
  <si>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</si>
  <si>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</si>
  <si>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</si>
  <si>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</si>
  <si>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</si>
  <si>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</si>
  <si>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</si>
  <si>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</si>
  <si>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</si>
  <si>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</si>
  <si>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</si>
  <si>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</si>
  <si>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</si>
  <si>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</si>
  <si>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</si>
  <si>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</si>
  <si>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</si>
  <si>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</si>
  <si>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</si>
  <si>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</si>
  <si>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</si>
  <si>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</si>
  <si>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</si>
  <si>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</si>
  <si>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</si>
  <si>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</si>
  <si>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</si>
  <si>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</si>
  <si>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</si>
  <si>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</si>
  <si>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</si>
  <si>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</si>
  <si>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</si>
  <si>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</si>
  <si>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</si>
  <si>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</si>
  <si>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</si>
  <si>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</si>
  <si>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</si>
  <si>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</si>
  <si>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</si>
  <si>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</si>
  <si>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</si>
  <si>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</si>
  <si>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</si>
  <si>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</si>
  <si>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</si>
  <si>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</si>
  <si>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</si>
  <si>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</si>
  <si>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</si>
  <si>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</si>
  <si>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</si>
  <si>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</si>
  <si>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</si>
  <si>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</si>
  <si>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</si>
  <si>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</si>
  <si>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</si>
  <si>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</si>
  <si>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</si>
  <si>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</si>
  <si>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</si>
  <si>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</si>
  <si>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</si>
  <si>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</si>
  <si>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</si>
  <si>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</si>
  <si>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</si>
  <si>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</si>
  <si>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</si>
  <si>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</si>
  <si>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</si>
  <si>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</si>
  <si>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</si>
  <si>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</si>
  <si>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</si>
  <si>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</si>
  <si>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</si>
  <si>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</si>
  <si>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</si>
  <si>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</si>
  <si>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</si>
  <si>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</si>
  <si>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</si>
  <si>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</si>
  <si>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</si>
  <si>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</si>
  <si>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</si>
  <si>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</si>
  <si>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</si>
  <si>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</si>
  <si>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</si>
  <si>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</si>
  <si>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</si>
  <si>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</si>
  <si>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</si>
  <si>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</si>
  <si>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</si>
  <si>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</si>
  <si>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</si>
  <si>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</si>
  <si>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</si>
  <si>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</si>
  <si>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</si>
  <si>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</si>
  <si>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</si>
  <si>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</si>
  <si>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</si>
  <si>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</si>
  <si>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</si>
  <si>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</si>
  <si>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</si>
  <si>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</si>
  <si>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</si>
  <si>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</si>
  <si>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</si>
  <si>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</si>
  <si>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</si>
  <si>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</si>
  <si>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</si>
  <si>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</si>
  <si>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</si>
  <si>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</si>
  <si>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</si>
  <si>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</si>
  <si>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</si>
  <si>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</si>
  <si>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</si>
  <si>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</si>
  <si>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</si>
  <si>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</si>
  <si>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</si>
  <si>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</si>
  <si>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</si>
  <si>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</si>
  <si>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</si>
  <si>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</si>
  <si>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</si>
  <si>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</si>
  <si>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</si>
  <si>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</si>
  <si>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</si>
  <si>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</si>
  <si>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</si>
  <si>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</si>
  <si>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</si>
  <si>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</si>
  <si>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</si>
  <si>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</si>
  <si>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</si>
  <si>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</si>
  <si>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</si>
  <si>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</si>
  <si>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</si>
  <si>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</si>
  <si>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</si>
  <si>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</si>
  <si>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</si>
  <si>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</si>
  <si>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</si>
  <si>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</si>
  <si>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</si>
  <si>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</si>
  <si>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</si>
  <si>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</si>
  <si>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</si>
  <si>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</si>
  <si>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</si>
  <si>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</si>
  <si>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</si>
  <si>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</si>
  <si>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</si>
  <si>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</si>
  <si>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</si>
  <si>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</si>
  <si>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</si>
  <si>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</si>
  <si>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</si>
  <si>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</si>
  <si>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</si>
  <si>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</si>
  <si>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</si>
  <si>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</si>
  <si>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</si>
  <si>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</si>
  <si>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</si>
  <si>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</si>
  <si>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</si>
  <si>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</si>
  <si>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</si>
  <si>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</si>
  <si>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</si>
  <si>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</si>
  <si>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</si>
  <si>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</si>
  <si>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</si>
  <si>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</si>
  <si>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</si>
  <si>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</si>
  <si>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</si>
  <si>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</si>
  <si>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</si>
  <si>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</si>
  <si>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</si>
  <si>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</si>
  <si>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</si>
  <si>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</si>
  <si>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</si>
  <si>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</si>
  <si>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</si>
  <si>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</si>
  <si>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</si>
  <si>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</si>
  <si>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</si>
  <si>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</si>
  <si>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</si>
  <si>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</si>
  <si>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</si>
  <si>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</si>
  <si>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</si>
  <si>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</si>
  <si>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</si>
  <si>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</si>
  <si>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</si>
  <si>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</si>
  <si>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</si>
  <si>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</si>
  <si>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</si>
  <si>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</si>
  <si>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</si>
  <si>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</si>
  <si>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</si>
  <si>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</si>
  <si>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</si>
  <si>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</si>
  <si>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</si>
  <si>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</si>
  <si>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</si>
  <si>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</si>
  <si>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</si>
  <si>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</si>
  <si>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</si>
  <si>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</si>
  <si>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</si>
  <si>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</si>
  <si>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</si>
  <si>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</si>
  <si>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</si>
  <si>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</si>
  <si>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</si>
  <si>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</si>
  <si>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</si>
  <si>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</si>
  <si>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</si>
  <si>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</si>
  <si>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</si>
  <si>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</si>
  <si>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</si>
  <si>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</si>
  <si>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</si>
  <si>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</si>
  <si>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</si>
  <si>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</si>
  <si>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</si>
  <si>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</si>
  <si>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</si>
  <si>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</si>
  <si>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</si>
  <si>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</si>
  <si>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</si>
  <si>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</si>
  <si>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</si>
  <si>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</si>
  <si>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</si>
  <si>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</si>
  <si>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</si>
  <si>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</si>
  <si>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</si>
  <si>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</si>
  <si>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</si>
  <si>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</si>
  <si>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</si>
  <si>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</si>
  <si>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</si>
  <si>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</si>
  <si>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</si>
  <si>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</si>
  <si>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</si>
  <si>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</si>
  <si>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</si>
  <si>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</si>
  <si>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</si>
  <si>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</si>
  <si>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</si>
  <si>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</si>
  <si>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</si>
  <si>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</si>
  <si>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</si>
  <si>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</si>
  <si>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</si>
  <si>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</si>
  <si>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</si>
  <si>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</si>
  <si>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</si>
  <si>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</si>
  <si>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</si>
  <si>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</si>
  <si>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</si>
  <si>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</si>
  <si>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</si>
  <si>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</si>
  <si>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</si>
  <si>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</si>
  <si>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</si>
  <si>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</si>
  <si>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</si>
  <si>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</si>
  <si>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</si>
  <si>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</si>
  <si>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</si>
  <si>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</si>
  <si>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</si>
  <si>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</si>
  <si>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</si>
  <si>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</si>
  <si>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</si>
  <si>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</si>
  <si>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</si>
  <si>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</si>
  <si>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</si>
  <si>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</si>
  <si>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</si>
  <si>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</si>
  <si>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</si>
  <si>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</si>
  <si>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</si>
  <si>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</si>
  <si>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</si>
  <si>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</si>
  <si>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</si>
  <si>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</si>
  <si>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</si>
  <si>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</si>
  <si>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</si>
  <si>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</si>
  <si>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</si>
  <si>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</si>
  <si>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</si>
  <si>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</si>
  <si>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</si>
  <si>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</si>
  <si>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</si>
  <si>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</si>
  <si>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</si>
  <si>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</si>
  <si>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</si>
  <si>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</si>
  <si>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</si>
  <si>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</si>
  <si>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</si>
  <si>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</si>
  <si>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</si>
  <si>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</si>
  <si>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</si>
  <si>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</si>
  <si>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</si>
  <si>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</si>
  <si>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</si>
  <si>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</si>
  <si>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</si>
  <si>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</si>
  <si>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</si>
  <si>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</si>
  <si>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</si>
  <si>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</si>
  <si>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</si>
  <si>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</si>
  <si>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</si>
  <si>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</si>
  <si>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</si>
  <si>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</si>
  <si>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</si>
  <si>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</si>
  <si>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</si>
  <si>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</si>
  <si>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</si>
  <si>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</si>
  <si>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</si>
  <si>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</si>
  <si>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</si>
  <si>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</si>
  <si>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</si>
  <si>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</si>
  <si>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</si>
  <si>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</si>
  <si>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</si>
  <si>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</si>
  <si>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</si>
  <si>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</si>
  <si>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</si>
  <si>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</si>
  <si>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</si>
  <si>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</si>
  <si>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</si>
  <si>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</si>
  <si>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</si>
  <si>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</si>
  <si>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</si>
  <si>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</si>
  <si>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</si>
  <si>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</si>
  <si>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</si>
  <si>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</si>
  <si>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</si>
  <si>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</si>
  <si>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</si>
  <si>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</si>
  <si>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</si>
  <si>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</si>
  <si>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</si>
  <si>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</si>
  <si>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</si>
  <si>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</si>
  <si>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</si>
  <si>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</si>
  <si>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</si>
  <si>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</si>
  <si>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</si>
  <si>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</si>
  <si>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</si>
  <si>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</si>
  <si>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</si>
  <si>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</si>
  <si>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</si>
  <si>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</si>
  <si>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</si>
  <si>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</si>
  <si>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</si>
  <si>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</si>
  <si>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</si>
  <si>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</si>
  <si>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</si>
  <si>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</si>
  <si>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</si>
  <si>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</si>
  <si>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</si>
  <si>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</si>
  <si>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</si>
  <si>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</si>
  <si>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</si>
  <si>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</si>
  <si>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</si>
  <si>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</si>
  <si>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</si>
  <si>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</si>
  <si>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</si>
  <si>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</si>
  <si>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</si>
  <si>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</si>
  <si>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</si>
  <si>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</si>
  <si>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</si>
  <si>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</si>
  <si>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</si>
  <si>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</si>
  <si>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</si>
  <si>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</si>
  <si>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</si>
  <si>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</si>
  <si>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</si>
  <si>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</si>
  <si>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</si>
  <si>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</si>
  <si>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</si>
  <si>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</si>
  <si>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</si>
  <si>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</si>
  <si>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</si>
  <si>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</si>
  <si>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</si>
  <si>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</si>
  <si>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</si>
  <si>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</si>
  <si>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</si>
  <si>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</si>
  <si>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</si>
  <si>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</si>
  <si>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</si>
  <si>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</si>
  <si>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</si>
  <si>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</si>
  <si>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</si>
  <si>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</si>
  <si>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</si>
  <si>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</si>
  <si>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</si>
  <si>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</si>
  <si>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</si>
  <si>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</si>
  <si>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</si>
  <si>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</si>
  <si>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</si>
  <si>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</si>
  <si>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</si>
  <si>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</si>
  <si>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</si>
  <si>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</si>
  <si>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</si>
  <si>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</si>
  <si>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</si>
  <si>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</si>
  <si>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</si>
  <si>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</si>
  <si>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</si>
  <si>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</si>
  <si>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</si>
  <si>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</si>
  <si>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</si>
  <si>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</si>
  <si>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</si>
  <si>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</si>
  <si>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</si>
  <si>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</si>
  <si>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</si>
  <si>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</si>
  <si>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</si>
  <si>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</si>
  <si>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</si>
  <si>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</si>
  <si>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</si>
  <si>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</si>
  <si>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</si>
  <si>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</si>
  <si>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</si>
  <si>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</si>
  <si>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</si>
  <si>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</si>
  <si>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</si>
  <si>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</si>
  <si>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</si>
  <si>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</si>
  <si>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</si>
  <si>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</si>
  <si>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</si>
  <si>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</si>
  <si>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</si>
  <si>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</si>
  <si>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</si>
  <si>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</si>
  <si>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</si>
  <si>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</si>
  <si>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</si>
  <si>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</si>
  <si>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</si>
  <si>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</si>
  <si>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</si>
  <si>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</si>
  <si>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</si>
  <si>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</si>
  <si>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</si>
  <si>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</si>
  <si>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</si>
  <si>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</si>
  <si>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</si>
  <si>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</si>
  <si>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</si>
  <si>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</si>
  <si>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</si>
  <si>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</si>
  <si>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</si>
  <si>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</si>
  <si>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</si>
  <si>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</si>
  <si>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</si>
  <si>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</si>
  <si>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</si>
  <si>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</si>
  <si>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</si>
  <si>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</si>
  <si>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</si>
  <si>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</si>
  <si>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</si>
  <si>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</si>
  <si>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</si>
  <si>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</si>
  <si>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</si>
  <si>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</si>
  <si>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</si>
  <si>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</si>
  <si>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</si>
  <si>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</si>
  <si>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</si>
  <si>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</si>
  <si>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</si>
  <si>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</si>
  <si>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</si>
  <si>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</si>
  <si>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</si>
  <si>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</si>
  <si>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</si>
  <si>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</si>
  <si>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</si>
  <si>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</si>
  <si>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</si>
  <si>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</si>
  <si>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</si>
  <si>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</si>
  <si>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</si>
  <si>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</si>
  <si>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</si>
  <si>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</si>
  <si>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</si>
  <si>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</si>
  <si>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</si>
  <si>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</si>
  <si>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</si>
  <si>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</si>
  <si>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</si>
  <si>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</si>
  <si>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</si>
  <si>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</si>
  <si>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</si>
  <si>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</si>
  <si>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</si>
  <si>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</si>
  <si>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</si>
  <si>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</si>
  <si>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</si>
  <si>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</si>
  <si>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</si>
  <si>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</si>
  <si>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</si>
  <si>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</si>
  <si>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</si>
  <si>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</si>
  <si>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</si>
  <si>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</si>
  <si>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</si>
  <si>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</si>
  <si>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</si>
  <si>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</si>
  <si>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</si>
  <si>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</si>
  <si>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</si>
  <si>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</si>
  <si>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</si>
  <si>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</si>
  <si>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</si>
  <si>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</si>
  <si>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</si>
  <si>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</si>
  <si>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</si>
  <si>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</si>
  <si>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</si>
  <si>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</si>
  <si>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</si>
  <si>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</si>
  <si>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</si>
  <si>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</si>
  <si>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</si>
  <si>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</si>
  <si>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</si>
  <si>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</si>
  <si>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</si>
  <si>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</si>
  <si>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</si>
  <si>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</si>
  <si>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</si>
  <si>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</si>
  <si>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</si>
  <si>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</si>
  <si>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</si>
  <si>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</si>
  <si>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</si>
  <si>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</si>
  <si>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</si>
  <si>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</si>
  <si>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</si>
  <si>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</si>
  <si>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</si>
  <si>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</si>
  <si>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</si>
  <si>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</si>
  <si>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</si>
  <si>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</si>
  <si>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</si>
  <si>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</si>
  <si>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</si>
  <si>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</si>
  <si>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</si>
  <si>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</si>
  <si>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</si>
  <si>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</si>
  <si>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</si>
  <si>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</si>
  <si>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</si>
  <si>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</si>
  <si>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</si>
  <si>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</si>
  <si>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</si>
  <si>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</si>
  <si>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</si>
  <si>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</si>
  <si>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</si>
  <si>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</si>
  <si>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</si>
  <si>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</si>
  <si>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</si>
  <si>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</si>
  <si>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</si>
  <si>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</si>
  <si>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</si>
  <si>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</si>
  <si>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</si>
  <si>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</si>
  <si>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</si>
  <si>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</si>
  <si>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</si>
  <si>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</si>
  <si>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</si>
  <si>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</si>
  <si>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</si>
  <si>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</si>
  <si>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</si>
  <si>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</si>
  <si>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</si>
  <si>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</si>
  <si>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</si>
  <si>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</si>
  <si>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</si>
  <si>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</si>
  <si>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</si>
  <si>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</si>
  <si>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</si>
  <si>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</si>
  <si>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</si>
  <si>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</si>
  <si>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</si>
  <si>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</si>
  <si>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</si>
  <si>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</si>
  <si>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</si>
  <si>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</si>
  <si>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</si>
  <si>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</si>
  <si>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</si>
  <si>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</si>
  <si>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</si>
  <si>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</si>
  <si>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</si>
  <si>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</si>
  <si>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</si>
  <si>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</si>
  <si>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</si>
  <si>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</si>
  <si>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</si>
  <si>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</si>
  <si>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</si>
  <si>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</si>
  <si>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</si>
  <si>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</si>
  <si>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</si>
  <si>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</si>
  <si>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</si>
  <si>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</si>
  <si>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</si>
  <si>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</si>
  <si>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</si>
  <si>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</si>
  <si>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</si>
  <si>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</si>
  <si>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</si>
  <si>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</si>
  <si>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</si>
  <si>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</si>
  <si>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</si>
  <si>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</si>
  <si>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</si>
  <si>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</si>
  <si>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</si>
  <si>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</si>
  <si>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</si>
  <si>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</si>
  <si>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</si>
  <si>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</si>
  <si>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</si>
  <si>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</si>
  <si>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</si>
  <si>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</si>
  <si>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</si>
  <si>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</si>
  <si>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</si>
  <si>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</si>
  <si>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</si>
  <si>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</si>
  <si>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</si>
  <si>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</si>
  <si>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</si>
  <si>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</si>
  <si>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</si>
  <si>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</si>
  <si>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</si>
  <si>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</si>
  <si>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</si>
  <si>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</si>
  <si>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</si>
  <si>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</si>
  <si>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</si>
  <si>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</si>
  <si>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</si>
  <si>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</si>
  <si>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</si>
  <si>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</si>
  <si>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</si>
  <si>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</si>
  <si>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</si>
  <si>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</si>
  <si>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</si>
  <si>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</si>
  <si>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</si>
  <si>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</si>
  <si>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</si>
  <si>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</si>
  <si>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</si>
  <si>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</si>
  <si>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</si>
  <si>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</si>
  <si>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</si>
  <si>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</si>
  <si>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</si>
  <si>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</si>
  <si>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</si>
  <si>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</si>
  <si>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</si>
  <si>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</si>
  <si>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</si>
  <si>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</si>
  <si>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</si>
  <si>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</si>
  <si>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</si>
  <si>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</si>
  <si>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</si>
  <si>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</si>
  <si>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</si>
  <si>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</si>
  <si>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</si>
  <si>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</si>
  <si>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</si>
  <si>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</si>
  <si>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</si>
  <si>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</si>
  <si>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</si>
  <si>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</si>
  <si>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</si>
  <si>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</si>
  <si>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</si>
  <si>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</si>
  <si>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</si>
  <si>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</si>
  <si>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</si>
  <si>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</si>
  <si>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</si>
  <si>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</si>
  <si>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</si>
  <si>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</si>
  <si>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</si>
  <si>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</si>
  <si>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</si>
  <si>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</si>
  <si>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</si>
  <si>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</si>
  <si>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</si>
  <si>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</si>
  <si>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</si>
  <si>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</si>
  <si>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</si>
  <si>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</si>
  <si>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</si>
  <si>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</si>
  <si>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</si>
  <si>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</si>
  <si>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</si>
  <si>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</si>
  <si>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</si>
  <si>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</si>
  <si>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</si>
  <si>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</si>
  <si>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</si>
  <si>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</si>
  <si>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</si>
  <si>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</si>
  <si>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</si>
  <si>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</si>
  <si>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</si>
  <si>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</si>
  <si>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</si>
  <si>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</si>
  <si>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</si>
  <si>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</si>
  <si>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</si>
  <si>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</si>
  <si>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</si>
  <si>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</si>
  <si>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</si>
  <si>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</si>
  <si>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</si>
  <si>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</si>
  <si>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</si>
  <si>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</si>
  <si>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</si>
  <si>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</si>
  <si>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</si>
  <si>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</si>
  <si>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</si>
  <si>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</si>
  <si>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</si>
  <si>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</si>
  <si>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</si>
  <si>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</si>
  <si>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</si>
  <si>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</si>
  <si>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</si>
  <si>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</si>
  <si>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</si>
  <si>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</si>
  <si>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</si>
  <si>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</si>
  <si>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</si>
  <si>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</si>
  <si>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</si>
  <si>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</si>
  <si>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</si>
  <si>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</si>
  <si>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</si>
  <si>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</si>
  <si>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</si>
  <si>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</si>
  <si>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</si>
  <si>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</si>
  <si>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</si>
  <si>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</si>
  <si>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</si>
  <si>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</si>
  <si>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</si>
  <si>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</si>
  <si>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</si>
  <si>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</si>
  <si>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</si>
  <si>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</si>
  <si>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</si>
  <si>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</si>
  <si>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</si>
  <si>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</si>
  <si>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</si>
  <si>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</si>
  <si>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</si>
  <si>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</si>
  <si>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</si>
  <si>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</si>
  <si>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</si>
  <si>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</si>
  <si>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</si>
  <si>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</si>
  <si>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</si>
  <si>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</si>
  <si>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</si>
  <si>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</si>
  <si>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</si>
  <si>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</si>
  <si>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</si>
  <si>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</si>
  <si>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</si>
  <si>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</si>
  <si>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</si>
  <si>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</si>
  <si>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</si>
  <si>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</si>
  <si>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</si>
  <si>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</si>
  <si>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</si>
  <si>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</si>
  <si>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</si>
  <si>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</si>
  <si>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</si>
  <si>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</si>
  <si>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</si>
  <si>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</si>
  <si>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</si>
  <si>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</si>
  <si>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</si>
  <si>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</si>
  <si>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</si>
  <si>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</si>
  <si>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</si>
  <si>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</si>
  <si>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</si>
  <si>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</si>
  <si>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</si>
  <si>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</si>
  <si>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</si>
  <si>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</si>
  <si>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</si>
  <si>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</si>
  <si>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</si>
  <si>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</si>
  <si>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</si>
  <si>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</si>
  <si>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</si>
  <si>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</si>
  <si>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</si>
  <si>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</si>
  <si>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</si>
  <si>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</si>
  <si>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</si>
  <si>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</si>
  <si>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</si>
  <si>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</si>
  <si>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</si>
  <si>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</si>
  <si>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</si>
  <si>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</si>
  <si>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</si>
  <si>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</si>
  <si>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</si>
  <si>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</si>
  <si>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</si>
  <si>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</si>
  <si>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</si>
  <si>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</si>
  <si>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</si>
  <si>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</si>
  <si>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</si>
  <si>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</si>
  <si>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</si>
  <si>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</si>
  <si>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</si>
  <si>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</si>
  <si>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</si>
  <si>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</si>
  <si>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</si>
  <si>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</si>
  <si>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</si>
  <si>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</si>
  <si>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</si>
  <si>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</si>
  <si>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</si>
  <si>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</si>
  <si>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</si>
  <si>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</si>
  <si>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</si>
  <si>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</si>
  <si>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</si>
  <si>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</si>
  <si>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</si>
  <si>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</si>
  <si>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</si>
  <si>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</si>
  <si>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</si>
  <si>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</si>
  <si>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</si>
  <si>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</si>
  <si>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</si>
  <si>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</si>
  <si>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</si>
  <si>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</si>
  <si>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</si>
  <si>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</si>
  <si>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</si>
  <si>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</si>
  <si>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</si>
  <si>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</si>
  <si>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</si>
  <si>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</si>
  <si>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</si>
  <si>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</si>
  <si>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</si>
  <si>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</si>
  <si>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</si>
  <si>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</si>
  <si>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</si>
  <si>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</si>
  <si>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</si>
  <si>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</si>
  <si>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</si>
  <si>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</si>
  <si>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</si>
  <si>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</si>
  <si>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</si>
  <si>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</si>
  <si>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</si>
  <si>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</si>
  <si>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</si>
  <si>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</si>
  <si>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</si>
  <si>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</si>
  <si>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</si>
  <si>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</si>
  <si>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</si>
  <si>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</si>
  <si>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</si>
  <si>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</si>
  <si>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</si>
  <si>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</si>
  <si>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</si>
  <si>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</si>
  <si>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</si>
  <si>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</si>
  <si>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</si>
  <si>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</si>
  <si>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</si>
  <si>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</si>
  <si>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</si>
  <si>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</si>
  <si>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</si>
  <si>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</si>
  <si>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</si>
  <si>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</si>
  <si>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</si>
  <si>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</si>
  <si>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</si>
  <si>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</si>
  <si>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</si>
  <si>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</si>
  <si>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</si>
  <si>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</si>
  <si>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</si>
  <si>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</si>
  <si>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</si>
  <si>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</si>
  <si>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</si>
  <si>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</si>
  <si>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</si>
  <si>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</si>
  <si>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</si>
  <si>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</si>
  <si>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</si>
  <si>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</si>
  <si>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</si>
  <si>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</si>
  <si>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</si>
  <si>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</si>
  <si>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</si>
  <si>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</si>
  <si>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</si>
  <si>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</si>
  <si>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</si>
  <si>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</si>
  <si>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</si>
  <si>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</si>
  <si>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</si>
  <si>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</si>
  <si>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</si>
  <si>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</si>
  <si>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</si>
  <si>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</si>
  <si>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</si>
  <si>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</si>
  <si>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</si>
  <si>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</si>
  <si>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</si>
  <si>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</si>
  <si>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</si>
  <si>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</si>
  <si>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</si>
  <si>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</si>
  <si>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</si>
  <si>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</si>
  <si>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</si>
  <si>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</si>
  <si>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</si>
  <si>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</si>
  <si>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</si>
  <si>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</si>
  <si>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</si>
  <si>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</si>
  <si>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</si>
  <si>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</si>
  <si>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</si>
  <si>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</si>
  <si>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</si>
  <si>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</si>
  <si>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</si>
  <si>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</si>
  <si>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</si>
  <si>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</si>
  <si>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</si>
  <si>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</si>
  <si>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</si>
  <si>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</si>
  <si>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</si>
  <si>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</si>
  <si>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</si>
  <si>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</si>
  <si>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</si>
  <si>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</si>
  <si>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</si>
  <si>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</si>
  <si>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</si>
  <si>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</si>
  <si>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</si>
  <si>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</si>
  <si>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</si>
  <si>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</si>
  <si>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</si>
  <si>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</si>
  <si>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</si>
  <si>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</si>
  <si>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</si>
  <si>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</si>
  <si>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</si>
  <si>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</si>
  <si>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</si>
  <si>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</si>
  <si>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</si>
  <si>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</si>
  <si>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</si>
  <si>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</si>
  <si>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</si>
  <si>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</si>
  <si>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</si>
  <si>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</si>
  <si>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</si>
  <si>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</si>
  <si>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</si>
  <si>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</si>
  <si>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</si>
  <si>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</si>
  <si>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</si>
  <si>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</si>
  <si>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</si>
  <si>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</si>
  <si>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</si>
  <si>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</si>
  <si>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</si>
  <si>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</si>
  <si>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</si>
  <si>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</si>
  <si>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</si>
  <si>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</si>
  <si>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</si>
  <si>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</si>
  <si>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</si>
  <si>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</si>
  <si>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</si>
  <si>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</si>
  <si>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</si>
  <si>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</si>
  <si>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</si>
  <si>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</si>
  <si>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</si>
  <si>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</si>
  <si>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</si>
  <si>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</si>
  <si>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</si>
  <si>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</si>
  <si>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</si>
  <si>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</si>
  <si>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</si>
  <si>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</si>
  <si>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</si>
  <si>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</si>
  <si>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</si>
  <si>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</si>
  <si>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</si>
  <si>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</si>
  <si>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</si>
  <si>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</si>
  <si>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</si>
  <si>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</si>
  <si>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</si>
  <si>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</si>
  <si>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</si>
  <si>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</si>
  <si>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</si>
  <si>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</si>
  <si>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</si>
  <si>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</si>
  <si>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</si>
  <si>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</si>
  <si>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</si>
  <si>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</si>
  <si>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</si>
  <si>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</si>
  <si>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</si>
  <si>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</si>
  <si>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</si>
  <si>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</si>
  <si>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</si>
  <si>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</si>
  <si>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</si>
  <si>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</si>
  <si>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</si>
  <si>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</si>
  <si>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</si>
  <si>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</si>
  <si>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</si>
  <si>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</si>
  <si>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</si>
  <si>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</si>
  <si>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</si>
  <si>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</si>
  <si>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</si>
  <si>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</si>
  <si>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</si>
  <si>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</si>
  <si>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</si>
  <si>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</si>
  <si>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</si>
  <si>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</si>
  <si>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</si>
  <si>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</si>
  <si>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</si>
  <si>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</si>
  <si>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</si>
  <si>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</si>
  <si>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</si>
  <si>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</si>
  <si>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</si>
  <si>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</si>
  <si>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</si>
  <si>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</si>
  <si>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</si>
  <si>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</si>
  <si>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</si>
  <si>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</si>
  <si>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</si>
  <si>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</si>
  <si>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</si>
  <si>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</si>
  <si>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</si>
  <si>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</si>
  <si>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</si>
  <si>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</si>
  <si>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</si>
  <si>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</si>
  <si>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</si>
  <si>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</si>
  <si>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</si>
  <si>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</si>
  <si>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</si>
  <si>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</si>
  <si>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</si>
  <si>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</si>
  <si>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</si>
  <si>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</si>
  <si>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</si>
  <si>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</si>
  <si>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</si>
  <si>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</si>
  <si>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</si>
  <si>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</si>
  <si>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</si>
  <si>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</si>
  <si>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</si>
  <si>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</si>
  <si>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</si>
  <si>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</si>
  <si>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</si>
  <si>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</si>
  <si>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</si>
  <si>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</si>
  <si>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</si>
  <si>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</si>
  <si>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</si>
  <si>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</si>
  <si>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</si>
  <si>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</si>
  <si>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</si>
  <si>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</si>
  <si>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</si>
  <si>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</si>
  <si>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</si>
  <si>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</si>
  <si>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</si>
  <si>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</si>
  <si>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</si>
  <si>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</si>
  <si>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</si>
  <si>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</si>
  <si>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</si>
  <si>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</si>
  <si>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</si>
  <si>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</si>
  <si>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</si>
  <si>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</si>
  <si>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</si>
  <si>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</si>
  <si>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</si>
  <si>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</si>
  <si>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</si>
  <si>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</si>
  <si>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</si>
  <si>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</si>
  <si>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</si>
  <si>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</si>
  <si>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</si>
  <si>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</si>
  <si>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</si>
  <si>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</si>
  <si>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</si>
  <si>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</si>
  <si>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</si>
  <si>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</si>
  <si>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</si>
  <si>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</si>
  <si>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</si>
  <si>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</si>
  <si>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</si>
  <si>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</si>
  <si>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</si>
  <si>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</si>
  <si>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</si>
  <si>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</si>
  <si>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</si>
  <si>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</si>
  <si>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</si>
  <si>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</si>
  <si>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</si>
  <si>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</si>
  <si>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</si>
  <si>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</si>
  <si>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</si>
  <si>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</si>
  <si>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</si>
  <si>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</si>
  <si>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</si>
  <si>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</si>
  <si>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</si>
  <si>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</si>
  <si>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</si>
  <si>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</si>
  <si>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</si>
  <si>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</si>
  <si>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</si>
  <si>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</si>
  <si>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</si>
  <si>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</si>
  <si>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</si>
  <si>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</si>
  <si>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</si>
  <si>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</si>
  <si>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</si>
  <si>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</si>
  <si>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</si>
  <si>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</si>
  <si>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</si>
  <si>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</si>
  <si>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</si>
  <si>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</si>
  <si>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</si>
  <si>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</si>
  <si>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</si>
  <si>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</si>
  <si>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</si>
  <si>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</si>
  <si>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</si>
  <si>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</si>
  <si>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</si>
  <si>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</si>
  <si>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</si>
  <si>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</si>
  <si>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</si>
  <si>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</si>
  <si>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</si>
  <si>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</si>
  <si>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</si>
  <si>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</si>
  <si>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</si>
  <si>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</si>
  <si>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</si>
  <si>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</si>
  <si>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</si>
  <si>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</si>
  <si>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</si>
  <si>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</si>
  <si>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</si>
  <si>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</si>
  <si>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</si>
  <si>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</si>
  <si>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</si>
  <si>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</si>
  <si>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</si>
  <si>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</si>
  <si>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</si>
  <si>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</si>
  <si>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</si>
  <si>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</si>
  <si>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</si>
  <si>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</si>
  <si>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</si>
  <si>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</si>
  <si>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</si>
  <si>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</si>
  <si>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</si>
  <si>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</si>
  <si>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</si>
  <si>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</si>
  <si>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</si>
  <si>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</si>
  <si>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</si>
  <si>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</si>
  <si>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</si>
  <si>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</si>
  <si>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</si>
  <si>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</si>
  <si>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</si>
  <si>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</si>
  <si>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</si>
  <si>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</si>
  <si>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</si>
  <si>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</si>
  <si>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</si>
  <si>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</si>
  <si>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</si>
  <si>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</si>
  <si>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</si>
  <si>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</si>
  <si>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</si>
  <si>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</si>
  <si>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</si>
  <si>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</si>
  <si>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</si>
  <si>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</si>
  <si>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</si>
  <si>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</si>
  <si>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</si>
  <si>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</si>
  <si>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</si>
  <si>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</si>
  <si>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</si>
  <si>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</si>
  <si>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</si>
  <si>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</si>
  <si>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</si>
  <si>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</si>
  <si>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</si>
  <si>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</si>
  <si>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</si>
  <si>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</si>
  <si>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</si>
  <si>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</si>
  <si>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</si>
  <si>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</si>
  <si>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</si>
  <si>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</si>
  <si>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</si>
  <si>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</si>
  <si>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</si>
  <si>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</si>
  <si>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</si>
  <si>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</si>
  <si>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</si>
  <si>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</si>
  <si>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</si>
  <si>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</si>
  <si>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</si>
  <si>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</si>
  <si>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</si>
  <si>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</si>
  <si>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</si>
  <si>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</si>
  <si>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</si>
  <si>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</si>
  <si>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</si>
  <si>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</si>
  <si>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</si>
  <si>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</si>
  <si>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</si>
  <si>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</si>
  <si>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</si>
  <si>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</si>
  <si>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</si>
  <si>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</si>
  <si>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</si>
  <si>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</si>
  <si>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</si>
  <si>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</si>
  <si>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</si>
  <si>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</si>
  <si>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</si>
  <si>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</si>
  <si>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</si>
  <si>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</si>
  <si>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</si>
  <si>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</si>
  <si>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</si>
  <si>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</si>
  <si>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</si>
  <si>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</si>
  <si>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</si>
  <si>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</si>
  <si>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</si>
  <si>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</si>
  <si>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</si>
  <si>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</si>
  <si>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</si>
  <si>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</si>
  <si>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</si>
  <si>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</si>
  <si>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</si>
  <si>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</si>
  <si>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</si>
  <si>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</si>
  <si>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</si>
  <si>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</si>
  <si>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</si>
  <si>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</si>
  <si>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</si>
  <si>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</si>
  <si>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</si>
  <si>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</si>
  <si>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</si>
  <si>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</si>
  <si>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</si>
  <si>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</si>
  <si>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</si>
  <si>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</si>
  <si>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</si>
  <si>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</si>
  <si>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</si>
  <si>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</si>
  <si>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</si>
  <si>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</si>
  <si>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</si>
  <si>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</si>
  <si>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</si>
  <si>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</si>
  <si>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</si>
  <si>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</si>
  <si>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</si>
  <si>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</si>
  <si>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</si>
  <si>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</si>
  <si>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</si>
  <si>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</si>
  <si>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</si>
  <si>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</si>
  <si>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</si>
  <si>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</si>
  <si>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</si>
  <si>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</si>
  <si>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</si>
  <si>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</si>
  <si>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</si>
  <si>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</si>
  <si>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</si>
  <si>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</si>
  <si>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</si>
  <si>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</si>
  <si>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</si>
  <si>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</si>
  <si>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</si>
  <si>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</si>
  <si>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</si>
  <si>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</si>
  <si>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</si>
  <si>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</si>
  <si>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</si>
  <si>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</si>
  <si>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</si>
  <si>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</si>
  <si>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</si>
  <si>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</si>
  <si>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</si>
  <si>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</si>
  <si>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</si>
  <si>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</si>
  <si>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</si>
  <si>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</si>
  <si>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</si>
  <si>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</si>
  <si>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</si>
  <si>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</si>
  <si>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</si>
  <si>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</si>
  <si>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</si>
  <si>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</si>
  <si>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</si>
  <si>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</si>
  <si>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</si>
  <si>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</si>
  <si>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</si>
  <si>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</si>
  <si>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</si>
  <si>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</si>
  <si>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</si>
  <si>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</si>
  <si>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</si>
  <si>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</si>
  <si>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</si>
  <si>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</si>
  <si>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</si>
  <si>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</si>
  <si>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</si>
  <si>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</si>
  <si>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</si>
  <si>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</si>
  <si>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</si>
  <si>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</si>
  <si>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</si>
  <si>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</si>
  <si>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</si>
  <si>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</si>
  <si>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</si>
  <si>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</si>
  <si>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</si>
  <si>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</si>
  <si>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</si>
  <si>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</si>
  <si>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</si>
  <si>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</si>
  <si>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</si>
  <si>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</si>
  <si>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</si>
  <si>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</si>
  <si>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</si>
  <si>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</si>
  <si>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</si>
  <si>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</si>
  <si>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</si>
  <si>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</si>
  <si>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</si>
  <si>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</si>
  <si>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</si>
  <si>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</si>
  <si>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</si>
  <si>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</si>
  <si>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</si>
  <si>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</si>
  <si>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</si>
  <si>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</si>
  <si>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</si>
  <si>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</si>
  <si>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</si>
  <si>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</si>
  <si>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</si>
  <si>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</si>
  <si>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</si>
  <si>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</si>
  <si>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</si>
  <si>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</si>
  <si>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</si>
  <si>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</si>
  <si>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</si>
  <si>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</si>
  <si>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</si>
  <si>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</si>
  <si>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</si>
  <si>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</si>
  <si>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</si>
  <si>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</si>
  <si>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</si>
  <si>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</si>
  <si>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</si>
  <si>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</si>
  <si>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</si>
  <si>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</si>
  <si>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</si>
  <si>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</si>
  <si>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</si>
  <si>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</si>
  <si>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</si>
  <si>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</si>
  <si>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</si>
  <si>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</si>
  <si>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</si>
  <si>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</si>
  <si>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</si>
  <si>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</si>
  <si>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</si>
  <si>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</si>
  <si>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</si>
  <si>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</si>
  <si>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</si>
  <si>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</si>
  <si>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</si>
  <si>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</si>
  <si>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</si>
  <si>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</si>
  <si>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</si>
  <si>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</si>
  <si>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</si>
  <si>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</si>
  <si>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</si>
  <si>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</si>
  <si>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</si>
  <si>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</si>
  <si>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</si>
  <si>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</si>
  <si>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</si>
  <si>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</si>
  <si>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</si>
  <si>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</si>
  <si>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</si>
  <si>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</si>
  <si>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</si>
  <si>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</si>
  <si>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</si>
  <si>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</si>
  <si>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</si>
  <si>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</si>
  <si>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</si>
  <si>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</si>
  <si>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</si>
  <si>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</si>
  <si>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</si>
  <si>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</si>
  <si>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</si>
  <si>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</si>
  <si>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</si>
  <si>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</si>
  <si>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</si>
  <si>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</si>
  <si>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</si>
  <si>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</si>
  <si>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</si>
  <si>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</si>
  <si>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</si>
  <si>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</si>
  <si>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</si>
  <si>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</si>
  <si>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</si>
  <si>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</si>
  <si>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</si>
  <si>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</si>
  <si>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</si>
  <si>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</si>
  <si>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</si>
  <si>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</si>
  <si>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</si>
  <si>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</si>
  <si>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</si>
  <si>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</si>
  <si>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</si>
  <si>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</si>
  <si>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</si>
  <si>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</si>
  <si>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</si>
  <si>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</si>
  <si>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</si>
  <si>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</si>
  <si>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</si>
  <si>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</si>
  <si>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</si>
  <si>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</si>
  <si>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</si>
  <si>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</si>
  <si>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</si>
  <si>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</si>
  <si>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</si>
  <si>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</si>
  <si>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</si>
  <si>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</si>
  <si>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</si>
  <si>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</si>
  <si>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</si>
  <si>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</si>
  <si>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</si>
  <si>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</si>
  <si>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</si>
  <si>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</si>
  <si>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</si>
  <si>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</si>
  <si>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</si>
  <si>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</si>
  <si>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</si>
  <si>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</si>
  <si>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</si>
  <si>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</si>
  <si>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</si>
  <si>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</si>
  <si>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</si>
  <si>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</si>
  <si>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</si>
  <si>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</si>
  <si>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</si>
  <si>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</si>
  <si>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</si>
  <si>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</si>
  <si>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</si>
  <si>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</si>
  <si>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</si>
  <si>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</si>
  <si>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</si>
  <si>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</si>
  <si>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</si>
  <si>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</si>
  <si>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</si>
  <si>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</si>
  <si>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</si>
  <si>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</si>
  <si>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</si>
  <si>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</si>
  <si>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</si>
  <si>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</si>
  <si>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</si>
  <si>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</si>
  <si>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</si>
  <si>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</si>
  <si>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</si>
  <si>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</si>
  <si>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</si>
  <si>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</si>
  <si>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</si>
  <si>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</si>
  <si>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</si>
  <si>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</si>
  <si>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</si>
  <si>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</si>
  <si>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</si>
  <si>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</si>
  <si>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</si>
  <si>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</si>
  <si>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</si>
  <si>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</si>
  <si>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</si>
  <si>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</si>
  <si>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</si>
  <si>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</si>
  <si>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</si>
  <si>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</si>
  <si>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</si>
  <si>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</si>
  <si>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</si>
  <si>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</si>
  <si>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</si>
  <si>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</si>
  <si>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</si>
  <si>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</si>
  <si>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</si>
  <si>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</si>
  <si>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</si>
  <si>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</si>
  <si>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</si>
  <si>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</si>
  <si>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</si>
  <si>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</si>
  <si>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</si>
  <si>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</si>
  <si>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</si>
  <si>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</si>
  <si>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</si>
  <si>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</si>
  <si>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</si>
  <si>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</si>
  <si>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</si>
  <si>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</si>
  <si>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</si>
  <si>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</si>
  <si>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</si>
  <si>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</si>
  <si>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</si>
  <si>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</si>
  <si>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</si>
  <si>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</si>
  <si>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</si>
  <si>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</si>
  <si>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</si>
  <si>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</si>
  <si>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</si>
  <si>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</si>
  <si>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</si>
  <si>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</si>
  <si>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</si>
  <si>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</si>
  <si>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</si>
  <si>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</si>
  <si>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</si>
  <si>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</si>
  <si>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</si>
  <si>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</si>
  <si>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</si>
  <si>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</si>
  <si>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</si>
  <si>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</si>
  <si>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</si>
  <si>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</si>
  <si>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</si>
  <si>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</si>
  <si>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</si>
  <si>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</si>
  <si>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</si>
  <si>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</si>
  <si>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</si>
  <si>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</si>
  <si>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</si>
  <si>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</si>
  <si>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</si>
  <si>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</si>
  <si>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</si>
  <si>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</si>
  <si>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</si>
  <si>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</si>
  <si>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</si>
  <si>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</si>
  <si>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</si>
  <si>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</si>
  <si>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</si>
  <si>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</si>
  <si>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</si>
  <si>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</si>
  <si>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</si>
  <si>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</si>
  <si>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</si>
  <si>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</si>
  <si>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</si>
  <si>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</si>
  <si>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</si>
  <si>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</si>
  <si>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</si>
  <si>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</si>
  <si>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</si>
  <si>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</si>
  <si>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</si>
  <si>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</si>
  <si>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</si>
  <si>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</si>
  <si>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</si>
  <si>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</si>
  <si>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</si>
  <si>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</si>
  <si>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</si>
  <si>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</si>
  <si>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</si>
  <si>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</si>
  <si>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</si>
  <si>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</si>
  <si>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</si>
  <si>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</si>
  <si>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</si>
  <si>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</si>
  <si>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</si>
  <si>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</si>
  <si>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</si>
  <si>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</si>
  <si>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</si>
  <si>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</si>
  <si>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</si>
  <si>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</si>
  <si>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</si>
  <si>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</si>
  <si>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</si>
  <si>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</si>
  <si>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</si>
  <si>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</si>
  <si>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</si>
  <si>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</si>
  <si>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</si>
  <si>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</si>
  <si>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</si>
  <si>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</si>
  <si>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</si>
  <si>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</si>
  <si>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</si>
  <si>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</si>
  <si>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</si>
  <si>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</si>
  <si>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</si>
  <si>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</si>
  <si>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</si>
  <si>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</si>
  <si>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</si>
  <si>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</si>
  <si>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</si>
  <si>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</si>
  <si>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</si>
  <si>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</si>
  <si>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</si>
  <si>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</si>
  <si>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</si>
  <si>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</si>
  <si>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</si>
  <si>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</si>
  <si>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</si>
  <si>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</si>
  <si>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</si>
  <si>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</si>
  <si>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</si>
  <si>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</si>
  <si>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</si>
  <si>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</si>
  <si>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</si>
  <si>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</si>
  <si>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</si>
  <si>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</si>
  <si>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</si>
  <si>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</si>
  <si>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</si>
  <si>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</si>
  <si>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</si>
  <si>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</si>
  <si>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</si>
  <si>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</si>
  <si>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</si>
  <si>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</si>
  <si>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</si>
  <si>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</si>
  <si>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</si>
  <si>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</si>
  <si>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</si>
  <si>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</si>
  <si>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</si>
  <si>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</si>
  <si>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</si>
  <si>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</si>
  <si>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</si>
  <si>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</si>
  <si>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</si>
  <si>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</si>
  <si>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</si>
  <si>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</si>
  <si>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</si>
  <si>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</si>
  <si>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</si>
  <si>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</si>
  <si>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</si>
  <si>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</si>
  <si>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</si>
  <si>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</si>
  <si>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</si>
  <si>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</si>
  <si>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</si>
  <si>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</si>
  <si>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</si>
  <si>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</si>
  <si>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</si>
  <si>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</si>
  <si>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</si>
  <si>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</si>
  <si>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</si>
  <si>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</si>
  <si>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</si>
  <si>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</si>
  <si>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</si>
  <si>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</si>
  <si>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</si>
  <si>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</si>
  <si>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</si>
  <si>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</si>
  <si>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</si>
  <si>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</si>
  <si>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</si>
  <si>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</si>
  <si>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</si>
  <si>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</si>
  <si>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</si>
  <si>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</si>
  <si>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</si>
  <si>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</si>
  <si>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</si>
  <si>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</si>
  <si>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</si>
  <si>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</si>
  <si>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</si>
  <si>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</si>
  <si>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</si>
  <si>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</si>
  <si>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</si>
  <si>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</si>
  <si>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</si>
  <si>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</si>
  <si>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</si>
  <si>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</si>
  <si>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</si>
  <si>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</si>
  <si>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</si>
  <si>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</si>
  <si>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</si>
  <si>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</si>
  <si>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</si>
  <si>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</si>
  <si>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</si>
  <si>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</si>
  <si>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</si>
  <si>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</si>
  <si>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</si>
  <si>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</si>
  <si>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</si>
  <si>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</si>
  <si>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</si>
  <si>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</si>
  <si>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</si>
  <si>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</si>
  <si>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</si>
  <si>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</si>
  <si>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</si>
  <si>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</si>
  <si>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</si>
  <si>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</si>
  <si>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</si>
  <si>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</si>
  <si>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</si>
  <si>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</si>
  <si>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</si>
  <si>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</si>
  <si>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</si>
  <si>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</si>
  <si>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</si>
  <si>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</si>
  <si>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</si>
  <si>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</si>
  <si>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</si>
  <si>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</si>
  <si>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</si>
  <si>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</si>
  <si>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</si>
  <si>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</si>
  <si>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</si>
  <si>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</si>
  <si>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</si>
  <si>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</si>
  <si>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</si>
  <si>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</si>
  <si>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</si>
  <si>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</si>
  <si>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</si>
  <si>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</si>
  <si>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</si>
  <si>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</si>
  <si>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</si>
  <si>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</si>
  <si>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</si>
  <si>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</si>
  <si>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</si>
  <si>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</si>
  <si>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</si>
  <si>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</si>
  <si>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</si>
  <si>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</si>
  <si>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</si>
  <si>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</si>
  <si>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</si>
  <si>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</si>
  <si>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</si>
  <si>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</si>
  <si>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</si>
  <si>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</si>
  <si>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</si>
  <si>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</si>
  <si>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</si>
  <si>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</si>
  <si>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</si>
  <si>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</si>
  <si>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</si>
  <si>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</si>
  <si>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</si>
  <si>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</si>
  <si>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</si>
  <si>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</si>
  <si>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</si>
  <si>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</si>
  <si>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</si>
  <si>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</si>
  <si>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</si>
  <si>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</si>
  <si>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</si>
  <si>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</si>
  <si>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</si>
  <si>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</si>
  <si>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</si>
  <si>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</si>
  <si>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</si>
  <si>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</si>
  <si>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</si>
  <si>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</si>
  <si>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</si>
  <si>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</si>
  <si>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</si>
  <si>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</si>
  <si>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</si>
  <si>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</si>
  <si>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</si>
  <si>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</si>
  <si>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</si>
  <si>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</si>
  <si>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</si>
  <si>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</si>
  <si>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</si>
  <si>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</si>
  <si>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</si>
  <si>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</si>
  <si>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</si>
  <si>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</si>
  <si>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</si>
  <si>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</si>
  <si>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</si>
  <si>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</si>
  <si>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</si>
  <si>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</si>
  <si>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</si>
  <si>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</si>
  <si>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</si>
  <si>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</si>
  <si>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</si>
  <si>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</si>
  <si>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</si>
  <si>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</si>
  <si>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</si>
  <si>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</si>
  <si>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</si>
  <si>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</si>
  <si>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</si>
  <si>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</si>
  <si>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</si>
  <si>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</si>
  <si>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</si>
  <si>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</si>
  <si>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</si>
  <si>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</si>
  <si>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</si>
  <si>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</si>
  <si>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</si>
  <si>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</si>
  <si>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</si>
  <si>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</si>
  <si>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</si>
  <si>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</si>
  <si>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</si>
  <si>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</si>
  <si>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</si>
  <si>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</si>
  <si>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</si>
  <si>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</si>
  <si>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</si>
  <si>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</si>
  <si>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</si>
  <si>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</si>
  <si>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</si>
  <si>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</si>
  <si>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</si>
  <si>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</si>
  <si>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</si>
  <si>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</si>
  <si>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</si>
  <si>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</si>
  <si>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</si>
  <si>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</si>
  <si>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</si>
  <si>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</si>
  <si>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</si>
  <si>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</si>
  <si>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</si>
  <si>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</si>
  <si>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</si>
  <si>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</si>
  <si>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</si>
  <si>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</si>
  <si>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</si>
  <si>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</si>
  <si>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</si>
  <si>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</si>
  <si>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</si>
  <si>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</si>
  <si>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</si>
  <si>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</si>
  <si>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</si>
  <si>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</si>
  <si>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</si>
  <si>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</si>
  <si>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</si>
  <si>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</si>
  <si>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</si>
  <si>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</si>
  <si>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</si>
  <si>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</si>
  <si>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</si>
  <si>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</si>
  <si>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</si>
  <si>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</si>
  <si>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</si>
  <si>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</si>
  <si>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</si>
  <si>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</si>
  <si>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</si>
  <si>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</si>
  <si>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</si>
  <si>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</si>
  <si>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</si>
  <si>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</si>
  <si>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</si>
  <si>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</si>
  <si>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</si>
  <si>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</si>
  <si>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</si>
  <si>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</si>
  <si>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</si>
  <si>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</si>
  <si>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</si>
  <si>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</si>
  <si>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</si>
  <si>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</si>
  <si>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</si>
  <si>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</si>
  <si>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</si>
  <si>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</si>
  <si>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</si>
  <si>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</si>
  <si>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</si>
  <si>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</si>
  <si>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</si>
  <si>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</si>
  <si>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</si>
  <si>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</si>
  <si>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</si>
  <si>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</si>
  <si>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</si>
  <si>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</si>
  <si>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</si>
  <si>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</si>
  <si>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</si>
  <si>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</si>
  <si>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</si>
  <si>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</si>
  <si>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</si>
  <si>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</si>
  <si>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</si>
  <si>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</si>
  <si>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</si>
  <si>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</si>
  <si>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</si>
  <si>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</si>
  <si>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</si>
  <si>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</si>
  <si>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</si>
  <si>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</si>
  <si>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</si>
  <si>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</si>
  <si>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</si>
  <si>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</si>
  <si>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</si>
  <si>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</si>
  <si>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</si>
  <si>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</si>
  <si>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</si>
  <si>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</si>
  <si>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</si>
  <si>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</si>
  <si>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</si>
  <si>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</si>
  <si>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</si>
  <si>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</si>
  <si>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</si>
  <si>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</si>
  <si>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</si>
  <si>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</si>
  <si>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</si>
  <si>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</si>
  <si>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</si>
  <si>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</si>
  <si>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</si>
  <si>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</si>
  <si>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</si>
  <si>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</si>
  <si>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</si>
  <si>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</si>
  <si>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</si>
  <si>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</si>
  <si>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</si>
  <si>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</si>
  <si>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</si>
  <si>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</si>
  <si>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</si>
  <si>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</si>
  <si>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</si>
  <si>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</si>
  <si>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</si>
  <si>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</si>
  <si>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</si>
  <si>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</si>
  <si>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</si>
  <si>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</si>
  <si>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</si>
  <si>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</si>
  <si>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</si>
  <si>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</si>
  <si>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</si>
  <si>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</si>
  <si>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</si>
  <si>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</si>
  <si>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</si>
  <si>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</si>
  <si>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</si>
  <si>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</si>
  <si>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</si>
  <si>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</si>
  <si>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</si>
  <si>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</si>
  <si>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</si>
  <si>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</si>
  <si>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</si>
  <si>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</si>
  <si>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</si>
  <si>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</si>
  <si>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</si>
  <si>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</si>
  <si>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</si>
  <si>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</si>
  <si>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</si>
  <si>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</si>
  <si>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</si>
  <si>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</si>
  <si>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</si>
  <si>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</si>
  <si>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</si>
  <si>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</si>
  <si>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</si>
  <si>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</si>
  <si>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</si>
  <si>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</si>
  <si>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</si>
  <si>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</si>
  <si>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</si>
  <si>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</si>
  <si>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</si>
  <si>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</si>
  <si>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</si>
  <si>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</si>
  <si>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</si>
  <si>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</si>
  <si>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</si>
  <si>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</si>
  <si>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</si>
  <si>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</si>
  <si>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</si>
  <si>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</si>
  <si>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</si>
  <si>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</si>
  <si>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</si>
  <si>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</si>
  <si>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</si>
  <si>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</si>
  <si>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</si>
  <si>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</si>
  <si>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</si>
  <si>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</si>
  <si>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</si>
  <si>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</si>
  <si>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</si>
  <si>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</si>
  <si>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</si>
  <si>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</si>
  <si>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</si>
  <si>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</si>
  <si>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</si>
  <si>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</si>
  <si>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</si>
  <si>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</si>
  <si>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</si>
  <si>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</si>
  <si>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</si>
  <si>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</si>
  <si>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</si>
  <si>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</si>
  <si>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</si>
  <si>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</si>
  <si>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</si>
  <si>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</si>
  <si>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</si>
  <si>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</si>
  <si>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</si>
  <si>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</si>
  <si>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</si>
  <si>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</si>
  <si>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</si>
  <si>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</si>
  <si>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</si>
  <si>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</si>
  <si>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</si>
  <si>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</si>
  <si>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</si>
  <si>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</si>
  <si>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</si>
  <si>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</si>
  <si>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</si>
  <si>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</si>
  <si>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</si>
  <si>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</si>
  <si>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</si>
  <si>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</si>
  <si>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</si>
  <si>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</si>
  <si>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</si>
  <si>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</si>
  <si>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</si>
  <si>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</si>
  <si>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</si>
  <si>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</si>
  <si>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</si>
  <si>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</si>
  <si>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</si>
  <si>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</si>
  <si>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</si>
  <si>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</si>
  <si>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</si>
  <si>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</si>
  <si>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</si>
  <si>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</si>
  <si>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</si>
  <si>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</si>
  <si>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</si>
  <si>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</si>
  <si>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</si>
  <si>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</si>
  <si>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</si>
  <si>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</si>
  <si>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</si>
  <si>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</si>
  <si>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</si>
  <si>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</si>
  <si>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</si>
  <si>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</si>
  <si>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</si>
  <si>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</si>
  <si>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</si>
  <si>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</si>
  <si>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</si>
  <si>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</si>
  <si>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</si>
  <si>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</si>
  <si>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</si>
  <si>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</si>
  <si>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</si>
  <si>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</si>
  <si>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</si>
  <si>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</si>
  <si>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</si>
  <si>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</si>
  <si>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</si>
  <si>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</si>
  <si>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</si>
  <si>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</si>
  <si>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</si>
  <si>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</si>
  <si>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</si>
  <si>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</si>
  <si>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</si>
  <si>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</si>
  <si>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</si>
  <si>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</si>
  <si>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</si>
  <si>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</si>
  <si>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</si>
  <si>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</si>
  <si>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</si>
  <si>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</si>
  <si>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</si>
  <si>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</si>
  <si>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</si>
  <si>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</si>
  <si>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</si>
  <si>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</si>
  <si>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</si>
  <si>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</si>
  <si>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</si>
  <si>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</si>
  <si>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</si>
  <si>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</si>
  <si>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</si>
  <si>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</si>
  <si>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</si>
  <si>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</si>
  <si>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</si>
  <si>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</si>
  <si>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</si>
  <si>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</si>
  <si>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</si>
  <si>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</si>
  <si>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</si>
  <si>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</si>
  <si>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</si>
  <si>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</si>
  <si>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</si>
  <si>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</si>
  <si>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</si>
  <si>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</si>
  <si>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</si>
  <si>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</si>
  <si>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</si>
  <si>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</si>
  <si>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</si>
  <si>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</si>
  <si>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</si>
  <si>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</si>
  <si>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</si>
  <si>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</si>
  <si>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</si>
  <si>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</si>
  <si>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</si>
  <si>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</si>
  <si>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</si>
  <si>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</si>
  <si>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</si>
  <si>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</si>
  <si>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</si>
  <si>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</si>
  <si>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</si>
  <si>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</si>
  <si>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</si>
  <si>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</si>
  <si>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</si>
  <si>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</si>
  <si>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</si>
  <si>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</si>
  <si>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</si>
  <si>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</si>
  <si>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</si>
  <si>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</si>
  <si>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</si>
  <si>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</si>
  <si>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</si>
  <si>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</si>
  <si>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</si>
  <si>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</si>
  <si>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</si>
  <si>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</si>
  <si>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</si>
  <si>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</si>
  <si>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</si>
  <si>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</si>
  <si>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</si>
  <si>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</si>
  <si>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</si>
  <si>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</si>
  <si>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</si>
  <si>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</si>
  <si>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</si>
  <si>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</si>
  <si>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</si>
  <si>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</si>
  <si>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</si>
  <si>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</si>
  <si>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</si>
  <si>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</si>
  <si>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</si>
  <si>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</si>
  <si>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</si>
  <si>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</si>
  <si>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</si>
  <si>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</si>
  <si>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</si>
  <si>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</si>
  <si>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</si>
  <si>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</si>
  <si>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</si>
  <si>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</si>
  <si>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</si>
  <si>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</si>
  <si>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</si>
  <si>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</si>
  <si>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</si>
  <si>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</si>
  <si>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</si>
  <si>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</si>
  <si>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</si>
  <si>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</si>
  <si>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</si>
  <si>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</si>
  <si>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</si>
  <si>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</si>
  <si>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</si>
  <si>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</si>
  <si>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</si>
  <si>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</si>
  <si>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</si>
  <si>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</si>
  <si>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</si>
  <si>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</si>
  <si>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</si>
  <si>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</si>
  <si>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</si>
  <si>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</si>
  <si>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</si>
  <si>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</si>
  <si>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</si>
  <si>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</si>
  <si>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</si>
  <si>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</si>
  <si>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</si>
  <si>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</si>
  <si>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</si>
  <si>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</si>
  <si>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</si>
  <si>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</si>
  <si>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</si>
  <si>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</si>
  <si>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</si>
  <si>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</si>
  <si>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</si>
  <si>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</si>
  <si>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</si>
  <si>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</si>
  <si>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</si>
  <si>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</si>
  <si>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</si>
  <si>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</si>
  <si>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</si>
  <si>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</si>
  <si>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</si>
  <si>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</si>
  <si>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</si>
  <si>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</si>
  <si>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</si>
  <si>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</si>
  <si>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</si>
  <si>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</si>
  <si>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</si>
  <si>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</si>
  <si>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</si>
  <si>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</si>
  <si>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</si>
  <si>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</si>
  <si>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</si>
  <si>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</si>
  <si>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</si>
  <si>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</si>
  <si>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</si>
  <si>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</si>
  <si>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</si>
  <si>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</si>
  <si>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</si>
  <si>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</si>
  <si>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</si>
  <si>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</si>
  <si>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</si>
  <si>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</si>
  <si>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</si>
  <si>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</si>
  <si>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</si>
  <si>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</si>
  <si>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</si>
  <si>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</si>
  <si>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</si>
  <si>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</si>
  <si>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</si>
  <si>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</si>
  <si>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</si>
  <si>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</si>
  <si>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</si>
  <si>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</si>
  <si>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</si>
  <si>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</si>
  <si>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</si>
  <si>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</si>
  <si>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</si>
  <si>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</si>
  <si>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</si>
  <si>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</si>
  <si>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</si>
  <si>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</si>
  <si>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</si>
  <si>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</si>
  <si>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</si>
  <si>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</si>
  <si>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</si>
  <si>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</si>
  <si>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</si>
  <si>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</si>
  <si>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</si>
  <si>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</si>
  <si>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</si>
  <si>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</si>
  <si>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</si>
  <si>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</si>
  <si>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</si>
  <si>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</si>
  <si>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</si>
  <si>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</si>
  <si>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</si>
  <si>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</si>
  <si>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</si>
  <si>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</si>
  <si>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</si>
  <si>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</si>
  <si>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</si>
  <si>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</si>
  <si>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</si>
  <si>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</si>
  <si>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</si>
  <si>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</si>
  <si>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</si>
  <si>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</si>
  <si>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</si>
  <si>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</si>
  <si>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</si>
  <si>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</si>
  <si>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</si>
  <si>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</si>
  <si>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</si>
  <si>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</si>
  <si>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</si>
  <si>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</si>
  <si>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</si>
  <si>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</si>
  <si>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</si>
  <si>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</si>
  <si>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</si>
  <si>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</si>
  <si>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</si>
  <si>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</si>
  <si>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</si>
  <si>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</si>
  <si>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</si>
  <si>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</si>
  <si>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</si>
  <si>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</si>
  <si>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</si>
  <si>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</si>
  <si>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</si>
  <si>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</si>
  <si>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</si>
  <si>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</si>
  <si>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</si>
  <si>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</si>
  <si>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</si>
  <si>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</si>
  <si>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</si>
  <si>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</si>
  <si>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</si>
  <si>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</si>
  <si>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</si>
  <si>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</si>
  <si>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</si>
  <si>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</si>
  <si>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</si>
  <si>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</si>
  <si>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</si>
  <si>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</si>
  <si>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</si>
  <si>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</si>
  <si>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</si>
  <si>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</si>
  <si>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</si>
  <si>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</si>
  <si>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</si>
  <si>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</si>
  <si>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</si>
  <si>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</si>
  <si>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</si>
  <si>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</si>
  <si>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</si>
  <si>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</si>
  <si>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</si>
  <si>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</si>
  <si>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</si>
  <si>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</si>
  <si>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</si>
  <si>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</si>
  <si>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</si>
  <si>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</si>
  <si>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</si>
  <si>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</si>
  <si>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</si>
  <si>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</si>
  <si>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</si>
  <si>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</si>
  <si>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</si>
  <si>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</si>
  <si>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</si>
  <si>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</si>
  <si>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</si>
  <si>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</si>
  <si>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</si>
  <si>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</si>
  <si>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</si>
  <si>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</si>
  <si>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</si>
  <si>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</si>
  <si>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</si>
  <si>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</si>
  <si>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</si>
  <si>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</si>
  <si>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</si>
  <si>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</si>
  <si>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</si>
  <si>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</si>
  <si>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</si>
  <si>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</si>
  <si>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</si>
  <si>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</si>
  <si>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</si>
  <si>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</si>
  <si>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</si>
  <si>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</si>
  <si>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</si>
  <si>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</si>
  <si>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</si>
  <si>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</si>
  <si>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</si>
  <si>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</si>
  <si>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</si>
  <si>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</si>
  <si>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</si>
  <si>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</si>
  <si>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</si>
  <si>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</si>
  <si>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</si>
  <si>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</si>
  <si>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</si>
  <si>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</si>
  <si>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</si>
  <si>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</si>
  <si>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</si>
  <si>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</si>
  <si>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</si>
  <si>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</si>
  <si>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</si>
  <si>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</si>
  <si>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</si>
  <si>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</si>
  <si>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</si>
  <si>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</si>
  <si>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</si>
  <si>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</si>
  <si>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</si>
  <si>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</si>
  <si>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</si>
  <si>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</si>
  <si>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</si>
  <si>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</si>
  <si>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</si>
  <si>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</si>
  <si>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</si>
  <si>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</si>
  <si>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</si>
  <si>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</si>
  <si>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</si>
  <si>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</si>
  <si>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</si>
  <si>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</si>
  <si>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</si>
  <si>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</si>
  <si>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</si>
  <si>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</si>
  <si>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</si>
  <si>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</si>
  <si>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</si>
  <si>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</si>
  <si>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</si>
  <si>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</si>
  <si>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</si>
  <si>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</si>
  <si>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</si>
  <si>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</si>
  <si>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</si>
  <si>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</si>
  <si>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</si>
  <si>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</si>
  <si>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</si>
  <si>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</si>
  <si>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</si>
  <si>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</si>
  <si>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</si>
  <si>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</si>
  <si>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</si>
  <si>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</si>
  <si>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</si>
  <si>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</si>
  <si>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</si>
  <si>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</si>
  <si>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</si>
  <si>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</si>
  <si>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</si>
  <si>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</si>
  <si>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</si>
  <si>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</si>
  <si>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</si>
  <si>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</si>
  <si>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</si>
  <si>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</si>
  <si>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</si>
  <si>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</si>
  <si>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</si>
  <si>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</si>
  <si>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</si>
  <si>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</si>
  <si>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</si>
  <si>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</si>
  <si>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</si>
  <si>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</si>
  <si>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</si>
  <si>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</si>
  <si>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</si>
  <si>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</si>
  <si>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</si>
  <si>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</si>
  <si>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</si>
  <si>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</si>
  <si>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</si>
  <si>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</si>
  <si>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</si>
  <si>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</si>
  <si>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</si>
  <si>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</si>
  <si>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</si>
  <si>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</si>
  <si>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</si>
  <si>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</si>
  <si>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</si>
  <si>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</si>
  <si>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</si>
  <si>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</si>
  <si>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</si>
  <si>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</si>
  <si>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</si>
  <si>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</si>
  <si>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</si>
  <si>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</si>
  <si>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</si>
  <si>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</si>
  <si>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</si>
  <si>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</si>
  <si>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</si>
  <si>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</si>
  <si>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</si>
  <si>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</si>
  <si>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</si>
  <si>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</si>
  <si>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</si>
  <si>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</si>
  <si>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</si>
  <si>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</si>
  <si>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</si>
  <si>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</si>
  <si>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</si>
  <si>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</si>
  <si>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</si>
  <si>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</si>
  <si>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</si>
  <si>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</si>
  <si>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</si>
  <si>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</si>
  <si>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</si>
  <si>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</si>
  <si>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</si>
  <si>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</si>
  <si>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</si>
  <si>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</si>
  <si>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</si>
  <si>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</si>
  <si>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</si>
  <si>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</si>
  <si>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</si>
  <si>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</si>
  <si>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</si>
  <si>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</si>
  <si>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</si>
  <si>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</si>
  <si>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</si>
  <si>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</si>
  <si>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</si>
  <si>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</si>
  <si>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</si>
  <si>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</si>
  <si>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</si>
  <si>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</si>
  <si>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</si>
  <si>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</si>
  <si>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</si>
  <si>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</si>
  <si>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</si>
  <si>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</si>
  <si>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</si>
  <si>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</si>
  <si>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</si>
  <si>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</si>
  <si>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</si>
  <si>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</si>
  <si>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</si>
  <si>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</si>
  <si>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</si>
  <si>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</si>
  <si>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</si>
  <si>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</si>
  <si>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</si>
  <si>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</si>
  <si>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</si>
  <si>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</si>
  <si>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</si>
  <si>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</si>
  <si>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</si>
  <si>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</si>
  <si>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</si>
  <si>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</si>
  <si>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</si>
  <si>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</si>
  <si>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</si>
  <si>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</si>
  <si>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</si>
  <si>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</si>
  <si>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</si>
  <si>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</si>
  <si>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</si>
  <si>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</si>
  <si>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</si>
  <si>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</si>
  <si>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</si>
  <si>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</si>
  <si>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</si>
  <si>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</si>
  <si>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</si>
  <si>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</si>
  <si>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</si>
  <si>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</si>
  <si>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</si>
  <si>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</si>
  <si>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</si>
  <si>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</si>
  <si>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</si>
  <si>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</si>
  <si>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</si>
  <si>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</si>
  <si>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</si>
  <si>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</si>
  <si>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</si>
  <si>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</si>
  <si>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</si>
  <si>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</si>
  <si>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</si>
  <si>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</si>
  <si>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</si>
  <si>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</si>
  <si>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</si>
  <si>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</si>
  <si>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</si>
  <si>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</si>
  <si>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</si>
  <si>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</si>
  <si>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</si>
  <si>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</si>
  <si>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</si>
  <si>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</si>
  <si>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</si>
  <si>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</si>
  <si>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</si>
  <si>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</si>
  <si>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</si>
  <si>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</si>
  <si>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</si>
  <si>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</si>
  <si>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</si>
  <si>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</si>
  <si>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</si>
  <si>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</si>
  <si>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</si>
  <si>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</si>
  <si>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</si>
  <si>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</si>
  <si>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</si>
  <si>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</si>
  <si>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</si>
  <si>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</si>
  <si>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</si>
  <si>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</si>
  <si>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</si>
  <si>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</si>
  <si>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</si>
  <si>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</si>
  <si>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</si>
  <si>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</si>
  <si>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</si>
  <si>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</si>
  <si>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</si>
  <si>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</si>
  <si>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</si>
  <si>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</si>
  <si>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</si>
  <si>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</si>
  <si>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</si>
  <si>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</si>
  <si>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</si>
  <si>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</si>
  <si>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</si>
  <si>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</si>
  <si>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</si>
  <si>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</si>
  <si>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</si>
  <si>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</si>
  <si>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</si>
  <si>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</si>
  <si>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</si>
  <si>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</si>
  <si>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</si>
  <si>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</si>
  <si>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</si>
  <si>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</si>
  <si>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</si>
  <si>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</si>
  <si>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</si>
  <si>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</si>
  <si>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</si>
  <si>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</si>
  <si>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</si>
  <si>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</si>
  <si>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</si>
  <si>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</si>
  <si>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</si>
  <si>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</si>
  <si>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</si>
  <si>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</si>
  <si>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</si>
  <si>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</si>
  <si>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</si>
  <si>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</si>
  <si>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</si>
  <si>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</si>
  <si>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</si>
  <si>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</si>
  <si>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</si>
  <si>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</si>
  <si>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</si>
  <si>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</si>
  <si>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</si>
  <si>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</si>
  <si>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</si>
  <si>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</si>
  <si>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</si>
  <si>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</si>
  <si>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</si>
  <si>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</si>
  <si>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</si>
  <si>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</si>
  <si>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</si>
  <si>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</si>
  <si>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</si>
  <si>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</si>
  <si>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</si>
  <si>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</si>
  <si>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</si>
  <si>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</si>
  <si>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</si>
  <si>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</si>
  <si>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</si>
  <si>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</si>
  <si>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</si>
  <si>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</si>
  <si>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</si>
  <si>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</si>
  <si>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</si>
  <si>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</si>
  <si>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</si>
  <si>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</si>
  <si>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</si>
  <si>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</si>
  <si>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</si>
  <si>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</si>
  <si>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</si>
  <si>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</si>
  <si>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</si>
  <si>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</si>
  <si>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</si>
  <si>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</si>
  <si>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</si>
  <si>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</si>
  <si>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</si>
  <si>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</si>
  <si>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</si>
  <si>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</si>
  <si>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</si>
  <si>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</si>
  <si>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</si>
  <si>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</si>
  <si>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</si>
  <si>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</si>
  <si>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</si>
  <si>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</si>
  <si>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</si>
  <si>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</si>
  <si>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</si>
  <si>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</si>
  <si>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</si>
  <si>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</si>
  <si>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</si>
  <si>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</si>
  <si>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</si>
  <si>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</si>
  <si>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</si>
  <si>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</si>
  <si>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</si>
  <si>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</si>
  <si>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</si>
  <si>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</si>
  <si>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</si>
  <si>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</si>
  <si>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</si>
  <si>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</si>
  <si>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</si>
  <si>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</si>
  <si>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</si>
  <si>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</si>
  <si>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</si>
  <si>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</si>
  <si>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</si>
  <si>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</si>
  <si>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</si>
  <si>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</si>
  <si>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</si>
  <si>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</si>
  <si>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</si>
  <si>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</si>
  <si>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</si>
  <si>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</si>
  <si>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</si>
  <si>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</si>
  <si>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</si>
  <si>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</si>
  <si>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</si>
  <si>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</si>
  <si>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</si>
  <si>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</si>
  <si>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</si>
  <si>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</si>
  <si>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</si>
  <si>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</si>
  <si>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</si>
  <si>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</si>
  <si>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</si>
  <si>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</si>
  <si>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</si>
  <si>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</si>
  <si>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</si>
  <si>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</si>
  <si>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</si>
  <si>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</si>
  <si>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</si>
  <si>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</si>
  <si>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</si>
  <si>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</si>
  <si>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</si>
  <si>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</si>
  <si>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</si>
  <si>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</si>
  <si>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</si>
  <si>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</si>
  <si>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</si>
  <si>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</si>
  <si>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</si>
  <si>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</si>
  <si>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</si>
  <si>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</si>
  <si>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</si>
  <si>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</si>
  <si>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</si>
  <si>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</si>
  <si>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</si>
  <si>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</si>
  <si>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</si>
  <si>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</si>
  <si>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</si>
  <si>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</si>
  <si>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</si>
  <si>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</si>
  <si>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</si>
  <si>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</si>
  <si>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</si>
  <si>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</si>
  <si>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</si>
  <si>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</si>
  <si>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</si>
  <si>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</si>
  <si>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</si>
  <si>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</si>
  <si>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</si>
  <si>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</si>
  <si>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</si>
  <si>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</si>
  <si>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</si>
  <si>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</si>
  <si>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</si>
  <si>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</si>
  <si>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</si>
  <si>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</si>
  <si>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</si>
  <si>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</si>
  <si>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</si>
  <si>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</si>
  <si>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</si>
  <si>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</si>
  <si>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</si>
  <si>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</si>
  <si>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</si>
  <si>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</si>
  <si>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</si>
  <si>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</si>
  <si>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</si>
  <si>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</si>
  <si>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</si>
  <si>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</si>
  <si>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</si>
  <si>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</si>
  <si>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</si>
  <si>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</si>
  <si>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</si>
  <si>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</si>
  <si>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</si>
  <si>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</si>
  <si>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</si>
  <si>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</si>
  <si>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</si>
  <si>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</si>
  <si>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</si>
  <si>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</si>
  <si>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</si>
  <si>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</si>
  <si>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</si>
  <si>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</si>
  <si>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</si>
  <si>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</si>
  <si>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</si>
  <si>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</si>
  <si>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</si>
  <si>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</si>
  <si>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</si>
  <si>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</si>
  <si>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</si>
  <si>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</si>
  <si>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</si>
  <si>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</si>
  <si>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</si>
  <si>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</si>
  <si>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</si>
  <si>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</si>
  <si>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</si>
  <si>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</si>
  <si>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</si>
  <si>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</si>
  <si>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</si>
  <si>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</si>
  <si>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</si>
  <si>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</si>
  <si>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</si>
  <si>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</si>
  <si>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</si>
  <si>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</si>
  <si>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</si>
  <si>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</si>
  <si>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</si>
  <si>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</si>
  <si>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</si>
  <si>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</si>
  <si>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</si>
  <si>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</si>
  <si>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</si>
  <si>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</si>
  <si>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</si>
  <si>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</si>
  <si>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</si>
  <si>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</si>
  <si>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</si>
  <si>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</si>
  <si>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</si>
  <si>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</si>
  <si>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</si>
  <si>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</si>
  <si>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</si>
  <si>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</si>
  <si>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</si>
  <si>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</si>
  <si>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</si>
  <si>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</si>
  <si>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</si>
  <si>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</si>
  <si>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</si>
  <si>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</si>
  <si>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</si>
  <si>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</si>
  <si>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</si>
  <si>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</si>
  <si>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</si>
  <si>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</si>
  <si>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</si>
  <si>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</si>
  <si>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</si>
  <si>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</si>
  <si>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</si>
  <si>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</si>
  <si>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</si>
  <si>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</si>
  <si>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</si>
  <si>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</si>
  <si>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</si>
  <si>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</si>
  <si>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</si>
  <si>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</si>
  <si>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</si>
  <si>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</si>
  <si>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</si>
  <si>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</si>
  <si>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</si>
  <si>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</si>
  <si>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</si>
  <si>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</si>
  <si>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</si>
  <si>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</si>
  <si>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</si>
  <si>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</si>
  <si>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</si>
  <si>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</si>
  <si>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</si>
  <si>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</si>
  <si>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</si>
  <si>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</si>
  <si>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</si>
  <si>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</si>
  <si>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</si>
  <si>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</si>
  <si>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</si>
  <si>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</si>
  <si>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</si>
  <si>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</si>
  <si>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</si>
  <si>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</si>
  <si>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</si>
  <si>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</si>
  <si>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</si>
  <si>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</si>
  <si>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</si>
  <si>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</si>
  <si>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</si>
  <si>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</si>
  <si>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</si>
  <si>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</si>
  <si>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</si>
  <si>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</si>
  <si>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</si>
  <si>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</si>
  <si>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</si>
  <si>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</si>
  <si>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</si>
  <si>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</si>
  <si>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</si>
  <si>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</si>
  <si>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</si>
  <si>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</si>
  <si>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</si>
  <si>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</si>
  <si>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</si>
  <si>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</si>
  <si>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</si>
  <si>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</si>
  <si>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</si>
  <si>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</si>
  <si>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</si>
  <si>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</si>
  <si>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</si>
  <si>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</si>
  <si>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</si>
  <si>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</si>
  <si>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</si>
  <si>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</si>
  <si>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</si>
  <si>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</si>
  <si>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</si>
  <si>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</si>
  <si>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</si>
  <si>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</si>
  <si>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</si>
  <si>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</si>
  <si>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</si>
  <si>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</si>
  <si>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</si>
  <si>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</si>
  <si>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</si>
  <si>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</si>
  <si>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</si>
  <si>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</si>
  <si>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</si>
  <si>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</si>
  <si>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</si>
  <si>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</si>
  <si>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</si>
  <si>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</si>
  <si>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</si>
  <si>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</si>
  <si>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</si>
  <si>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</si>
  <si>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</si>
  <si>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</si>
  <si>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</si>
  <si>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</si>
  <si>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</si>
  <si>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</si>
  <si>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</si>
  <si>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</si>
  <si>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</si>
  <si>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</si>
  <si>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</si>
  <si>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</si>
  <si>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</si>
  <si>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</si>
  <si>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</si>
  <si>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</si>
  <si>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</si>
  <si>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</si>
  <si>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</si>
  <si>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</si>
  <si>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</si>
  <si>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</si>
  <si>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</si>
  <si>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</si>
  <si>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</si>
  <si>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</si>
  <si>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</si>
  <si>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</si>
  <si>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</si>
  <si>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</si>
  <si>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</si>
  <si>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</si>
  <si>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</si>
  <si>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</si>
  <si>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</si>
  <si>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</si>
  <si>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</si>
  <si>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</si>
  <si>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</si>
  <si>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</si>
  <si>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</si>
  <si>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</si>
  <si>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</si>
  <si>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</si>
  <si>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</si>
  <si>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</si>
  <si>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</si>
  <si>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</si>
  <si>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</si>
  <si>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</si>
  <si>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</si>
  <si>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</si>
  <si>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</si>
  <si>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</si>
  <si>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</si>
  <si>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</si>
  <si>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</si>
  <si>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</si>
  <si>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</si>
  <si>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</si>
  <si>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</si>
  <si>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</si>
  <si>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</si>
  <si>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</si>
  <si>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</si>
  <si>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</si>
  <si>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</si>
  <si>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</si>
  <si>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</si>
  <si>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</si>
  <si>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</si>
  <si>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</si>
  <si>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</si>
  <si>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</si>
  <si>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</si>
  <si>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</si>
  <si>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</si>
  <si>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</si>
  <si>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</si>
  <si>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</si>
  <si>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</si>
  <si>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</si>
  <si>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</si>
  <si>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</si>
  <si>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</si>
  <si>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</si>
  <si>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</si>
  <si>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</si>
  <si>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</si>
  <si>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</si>
  <si>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</si>
  <si>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</si>
  <si>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</si>
  <si>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</si>
  <si>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</si>
  <si>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</si>
  <si>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</si>
  <si>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</si>
  <si>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</si>
  <si>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</si>
  <si>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</si>
  <si>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</si>
  <si>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</si>
  <si>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</si>
  <si>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</si>
  <si>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</si>
  <si>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</si>
  <si>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</si>
  <si>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</si>
  <si>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</si>
  <si>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</si>
  <si>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</si>
  <si>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</si>
  <si>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</si>
  <si>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</si>
  <si>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</si>
  <si>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</si>
  <si>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</si>
  <si>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</si>
  <si>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</si>
  <si>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</si>
  <si>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</si>
  <si>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</si>
  <si>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</si>
  <si>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</si>
  <si>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</si>
  <si>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</si>
  <si>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</si>
  <si>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</si>
  <si>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</si>
  <si>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</si>
  <si>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</si>
  <si>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</si>
  <si>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</si>
  <si>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</si>
  <si>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</si>
  <si>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</si>
  <si>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</si>
  <si>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</si>
  <si>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</si>
  <si>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</si>
  <si>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</si>
  <si>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</si>
  <si>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</si>
  <si>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</si>
  <si>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</si>
  <si>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</si>
  <si>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</si>
  <si>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</si>
  <si>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</si>
  <si>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</si>
  <si>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</si>
  <si>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</si>
  <si>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</si>
  <si>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</si>
  <si>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</si>
  <si>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</si>
  <si>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</si>
  <si>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</si>
  <si>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</si>
  <si>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</si>
  <si>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</si>
  <si>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</si>
  <si>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</si>
  <si>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</si>
  <si>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</si>
  <si>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</si>
  <si>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</si>
  <si>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</si>
  <si>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</si>
  <si>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</si>
  <si>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</si>
  <si>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</si>
  <si>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</si>
  <si>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</si>
  <si>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</si>
  <si>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</si>
  <si>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</si>
  <si>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</si>
  <si>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</si>
  <si>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</si>
  <si>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</si>
  <si>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</si>
  <si>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</si>
  <si>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</si>
  <si>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</si>
  <si>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</si>
  <si>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</si>
  <si>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</si>
  <si>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</si>
  <si>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</si>
  <si>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</si>
  <si>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</si>
  <si>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</si>
  <si>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</si>
  <si>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</si>
  <si>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</si>
  <si>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</si>
  <si>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</si>
  <si>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</si>
  <si>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</si>
  <si>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</si>
  <si>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</si>
  <si>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</si>
  <si>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</si>
  <si>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</si>
  <si>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</si>
  <si>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</si>
  <si>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</si>
  <si>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</si>
  <si>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</si>
  <si>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</si>
  <si>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</si>
  <si>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</si>
  <si>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</si>
  <si>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</si>
  <si>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</si>
  <si>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</si>
  <si>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</si>
  <si>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</si>
  <si>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</si>
  <si>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</si>
  <si>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</si>
  <si>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</si>
  <si>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</si>
  <si>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</si>
  <si>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</si>
  <si>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</si>
  <si>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</si>
  <si>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</si>
  <si>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</si>
  <si>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</si>
  <si>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</si>
  <si>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</si>
  <si>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</si>
  <si>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</si>
  <si>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</si>
  <si>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</si>
  <si>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</si>
  <si>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</si>
  <si>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</si>
  <si>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</si>
  <si>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</si>
  <si>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</si>
  <si>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</si>
  <si>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</si>
  <si>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</si>
  <si>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</si>
  <si>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</si>
  <si>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</si>
  <si>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</si>
  <si>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</si>
  <si>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</si>
  <si>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</si>
  <si>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</si>
  <si>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</si>
  <si>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</si>
  <si>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</si>
  <si>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</si>
  <si>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</si>
  <si>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</si>
  <si>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</si>
  <si>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</si>
  <si>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</si>
  <si>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</si>
  <si>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</si>
  <si>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</si>
  <si>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</si>
  <si>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</si>
  <si>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</si>
  <si>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</si>
  <si>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</si>
  <si>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</si>
  <si>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</si>
  <si>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</si>
  <si>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</si>
  <si>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</si>
  <si>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</si>
  <si>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</si>
  <si>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</si>
  <si>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</si>
  <si>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</si>
  <si>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</si>
  <si>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</si>
  <si>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</si>
  <si>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</si>
  <si>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</si>
  <si>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</si>
  <si>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</si>
  <si>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</si>
  <si>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</si>
  <si>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</si>
  <si>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</si>
  <si>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</si>
  <si>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</si>
  <si>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</si>
  <si>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</si>
  <si>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</si>
  <si>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</si>
  <si>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</si>
  <si>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</si>
  <si>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</si>
  <si>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</si>
  <si>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</si>
  <si>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</si>
  <si>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</si>
  <si>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</si>
  <si>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</si>
  <si>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</si>
  <si>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</si>
  <si>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</si>
  <si>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</si>
  <si>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</si>
  <si>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</si>
  <si>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</si>
  <si>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</si>
  <si>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</si>
  <si>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</si>
  <si>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</si>
  <si>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</si>
  <si>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</si>
  <si>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</si>
  <si>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</si>
  <si>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</si>
  <si>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</si>
  <si>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</si>
  <si>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</si>
  <si>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</si>
  <si>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</si>
  <si>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</si>
  <si>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</si>
  <si>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</si>
  <si>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</si>
  <si>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</si>
  <si>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</si>
  <si>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</si>
  <si>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</si>
  <si>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</si>
  <si>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</si>
  <si>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</si>
  <si>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</si>
  <si>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</si>
  <si>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</si>
  <si>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</si>
  <si>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</si>
  <si>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</si>
  <si>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</si>
  <si>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</si>
  <si>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</si>
  <si>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</si>
  <si>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</si>
  <si>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</si>
  <si>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</si>
  <si>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</si>
  <si>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</si>
  <si>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</si>
  <si>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</si>
  <si>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</si>
  <si>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</si>
  <si>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</si>
  <si>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</si>
  <si>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</si>
  <si>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</si>
  <si>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</si>
  <si>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</si>
  <si>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</si>
  <si>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</si>
  <si>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</si>
  <si>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</si>
  <si>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</si>
  <si>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</si>
  <si>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</si>
  <si>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</si>
  <si>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</si>
  <si>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</si>
  <si>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</si>
  <si>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</si>
  <si>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</si>
  <si>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</si>
  <si>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</si>
  <si>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</si>
  <si>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</si>
  <si>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</si>
  <si>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</si>
  <si>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</si>
  <si>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</si>
  <si>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</si>
  <si>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</si>
  <si>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</si>
  <si>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</si>
  <si>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</si>
  <si>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</si>
  <si>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</si>
  <si>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</si>
  <si>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</si>
  <si>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</si>
  <si>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</si>
  <si>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</si>
  <si>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</si>
  <si>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</si>
  <si>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</si>
  <si>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</si>
  <si>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</si>
  <si>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</si>
  <si>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</si>
  <si>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</si>
  <si>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</si>
  <si>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</si>
  <si>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</si>
  <si>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</si>
  <si>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</si>
  <si>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</si>
  <si>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</si>
  <si>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</si>
  <si>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</si>
  <si>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</si>
  <si>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</si>
  <si>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</si>
  <si>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</si>
  <si>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</si>
  <si>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</si>
  <si>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</si>
  <si>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</si>
  <si>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</si>
  <si>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</si>
  <si>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</si>
  <si>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</si>
  <si>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</si>
  <si>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</si>
  <si>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</si>
  <si>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</si>
  <si>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</si>
  <si>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</si>
  <si>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</si>
  <si>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</si>
  <si>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</si>
  <si>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</si>
  <si>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</si>
  <si>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</si>
  <si>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</si>
  <si>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</si>
  <si>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</si>
  <si>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</si>
  <si>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</si>
  <si>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</si>
  <si>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</si>
  <si>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</si>
  <si>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</si>
  <si>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</si>
  <si>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</si>
  <si>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</si>
  <si>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</si>
  <si>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</si>
  <si>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</si>
  <si>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</si>
  <si>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</si>
  <si>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</si>
  <si>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</si>
  <si>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</si>
  <si>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</si>
  <si>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</si>
  <si>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</si>
  <si>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</si>
  <si>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</si>
  <si>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</si>
  <si>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</si>
  <si>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</si>
  <si>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</si>
  <si>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</si>
  <si>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</si>
  <si>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</si>
  <si>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</si>
  <si>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</si>
  <si>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</si>
  <si>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</si>
  <si>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</si>
  <si>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</si>
  <si>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</si>
  <si>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</si>
  <si>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</si>
  <si>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</si>
  <si>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</si>
  <si>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</si>
  <si>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</si>
  <si>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</si>
  <si>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</si>
  <si>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</si>
  <si>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</si>
  <si>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</si>
  <si>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</si>
  <si>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</si>
  <si>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</si>
  <si>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</si>
  <si>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</si>
  <si>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</si>
  <si>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</si>
  <si>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</si>
  <si>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</si>
  <si>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</si>
  <si>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</si>
  <si>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</si>
  <si>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</si>
  <si>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</si>
  <si>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</si>
  <si>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</si>
  <si>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</si>
  <si>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</si>
  <si>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</si>
  <si>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</si>
  <si>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</si>
  <si>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</si>
  <si>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</si>
  <si>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</si>
  <si>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</si>
  <si>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</si>
  <si>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</si>
  <si>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</si>
  <si>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</si>
  <si>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</si>
  <si>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</si>
  <si>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</si>
  <si>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</si>
  <si>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</si>
  <si>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</si>
  <si>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</si>
  <si>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</si>
  <si>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</si>
  <si>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</si>
  <si>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</si>
  <si>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</si>
  <si>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</si>
  <si>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</si>
  <si>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</si>
  <si>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</si>
  <si>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</si>
  <si>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</si>
  <si>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</si>
  <si>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</si>
  <si>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</si>
  <si>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</si>
  <si>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</si>
  <si>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</si>
  <si>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</si>
  <si>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</si>
  <si>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</si>
  <si>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</si>
  <si>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</si>
  <si>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</si>
  <si>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</si>
  <si>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</si>
  <si>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</si>
  <si>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</si>
  <si>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</si>
  <si>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</si>
  <si>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</si>
  <si>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</si>
  <si>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</si>
  <si>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</si>
  <si>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</si>
  <si>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</si>
  <si>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</si>
  <si>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</si>
  <si>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</si>
  <si>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</si>
  <si>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</si>
  <si>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</si>
  <si>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</si>
  <si>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</si>
  <si>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</si>
  <si>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</si>
  <si>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</si>
  <si>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</si>
  <si>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</si>
  <si>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</si>
  <si>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</si>
  <si>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</si>
  <si>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</si>
  <si>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</si>
  <si>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</si>
  <si>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</si>
  <si>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</si>
  <si>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</si>
  <si>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</si>
  <si>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</si>
  <si>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</si>
  <si>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</si>
  <si>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</si>
  <si>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</si>
  <si>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</si>
  <si>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</si>
  <si>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</si>
  <si>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</si>
  <si>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</si>
  <si>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</si>
  <si>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</si>
  <si>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</si>
  <si>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</si>
  <si>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</si>
  <si>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</si>
  <si>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</si>
  <si>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</si>
  <si>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</si>
  <si>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</si>
  <si>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</si>
  <si>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</si>
  <si>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</si>
  <si>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</si>
  <si>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</si>
  <si>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</si>
  <si>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</si>
  <si>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</si>
  <si>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</si>
  <si>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</si>
  <si>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</si>
  <si>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</si>
  <si>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</si>
  <si>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</si>
  <si>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</si>
  <si>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</si>
  <si>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</si>
  <si>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</si>
  <si>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</si>
  <si>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</si>
  <si>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</si>
  <si>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</si>
  <si>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</si>
  <si>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</si>
  <si>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</si>
  <si>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</si>
  <si>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</si>
  <si>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</si>
  <si>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</si>
  <si>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</si>
  <si>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</si>
  <si>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</si>
  <si>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</si>
  <si>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</si>
  <si>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</si>
  <si>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</si>
  <si>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</si>
  <si>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</si>
  <si>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</si>
  <si>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</si>
  <si>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</si>
  <si>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</si>
  <si>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</si>
  <si>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</si>
  <si>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</si>
  <si>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</si>
  <si>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</si>
  <si>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</si>
  <si>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</si>
  <si>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</si>
  <si>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</si>
  <si>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</si>
  <si>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</si>
  <si>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</si>
  <si>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</si>
  <si>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</si>
  <si>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</si>
  <si>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</si>
  <si>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</si>
  <si>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</si>
  <si>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</si>
  <si>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</si>
  <si>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</si>
  <si>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</si>
  <si>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</si>
  <si>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</si>
  <si>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</si>
  <si>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</si>
  <si>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</si>
  <si>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</si>
  <si>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</si>
  <si>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</si>
  <si>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</si>
  <si>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</si>
  <si>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</si>
  <si>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</si>
  <si>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</si>
  <si>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</si>
  <si>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</si>
  <si>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</si>
  <si>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</si>
  <si>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</si>
  <si>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</si>
  <si>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</si>
  <si>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</si>
  <si>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</si>
  <si>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</si>
  <si>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</si>
  <si>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</si>
  <si>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</si>
  <si>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</si>
  <si>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</si>
  <si>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</si>
  <si>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</si>
  <si>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</si>
  <si>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</si>
  <si>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</si>
  <si>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</si>
  <si>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</si>
  <si>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</si>
  <si>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</si>
  <si>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</si>
  <si>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</si>
  <si>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</si>
  <si>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</si>
  <si>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</si>
  <si>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</si>
  <si>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</si>
  <si>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</si>
  <si>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</si>
  <si>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</si>
  <si>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</si>
  <si>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</si>
  <si>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</si>
  <si>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</si>
  <si>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</si>
  <si>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</si>
  <si>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</si>
  <si>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</si>
  <si>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</si>
  <si>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</si>
  <si>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</si>
  <si>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</si>
  <si>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</si>
  <si>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</si>
  <si>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</si>
  <si>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</si>
  <si>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</si>
  <si>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</si>
  <si>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</si>
  <si>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</si>
  <si>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</si>
  <si>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</si>
  <si>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</si>
  <si>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</si>
  <si>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</si>
  <si>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</si>
  <si>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</si>
  <si>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</si>
  <si>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</si>
  <si>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</si>
  <si>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</si>
  <si>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</si>
  <si>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</si>
  <si>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</si>
  <si>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</si>
  <si>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</si>
  <si>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</si>
  <si>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</si>
  <si>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</si>
  <si>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</si>
  <si>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</si>
  <si>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</si>
  <si>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</si>
  <si>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</si>
  <si>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</si>
  <si>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</si>
  <si>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</si>
  <si>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</si>
  <si>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</si>
  <si>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</si>
  <si>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</si>
  <si>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</si>
  <si>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</si>
  <si>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</si>
  <si>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</si>
  <si>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</si>
  <si>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</si>
  <si>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</si>
  <si>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</si>
  <si>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</si>
  <si>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</si>
  <si>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</si>
  <si>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</si>
  <si>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</si>
  <si>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</si>
  <si>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</si>
  <si>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</si>
  <si>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</si>
  <si>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</si>
  <si>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</si>
  <si>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</si>
  <si>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</si>
  <si>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</si>
  <si>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</si>
  <si>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</si>
  <si>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</si>
  <si>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</si>
  <si>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</si>
  <si>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</si>
  <si>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</si>
  <si>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</si>
  <si>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</si>
  <si>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</si>
  <si>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</si>
  <si>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</si>
  <si>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</si>
  <si>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</si>
  <si>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</si>
  <si>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</si>
  <si>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</si>
  <si>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</si>
  <si>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</si>
  <si>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</si>
  <si>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</si>
  <si>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</si>
  <si>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</si>
  <si>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</si>
  <si>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</si>
  <si>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</si>
  <si>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</si>
  <si>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</si>
  <si>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</si>
  <si>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</si>
  <si>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</si>
  <si>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</si>
  <si>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</si>
  <si>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</si>
  <si>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</si>
  <si>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</si>
  <si>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</si>
  <si>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</si>
  <si>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</si>
  <si>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</si>
  <si>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</si>
  <si>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</si>
  <si>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</si>
  <si>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</si>
  <si>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</si>
  <si>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</si>
  <si>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</si>
  <si>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</si>
  <si>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</si>
  <si>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</si>
  <si>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</si>
  <si>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</si>
  <si>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</si>
  <si>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</si>
  <si>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</si>
  <si>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</si>
  <si>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</si>
  <si>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</si>
  <si>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</si>
  <si>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</si>
  <si>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</si>
  <si>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</si>
  <si>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</si>
  <si>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</si>
  <si>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</si>
  <si>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</si>
  <si>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</si>
  <si>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</si>
  <si>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</si>
  <si>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</si>
  <si>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</si>
  <si>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</si>
  <si>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</si>
  <si>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</si>
  <si>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</si>
  <si>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</si>
  <si>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</si>
  <si>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</si>
  <si>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</si>
  <si>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</si>
  <si>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</si>
  <si>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</si>
  <si>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</si>
  <si>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</si>
  <si>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</si>
  <si>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</si>
  <si>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</si>
  <si>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</si>
  <si>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</si>
  <si>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</si>
  <si>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</si>
  <si>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</si>
  <si>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</si>
  <si>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</si>
  <si>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</si>
  <si>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</si>
  <si>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</si>
  <si>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</si>
  <si>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</si>
  <si>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</si>
  <si>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</si>
  <si>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</si>
  <si>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</si>
  <si>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</si>
  <si>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</si>
  <si>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</si>
  <si>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</si>
  <si>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</si>
  <si>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</si>
  <si>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</si>
  <si>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</si>
  <si>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</si>
  <si>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</si>
  <si>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</si>
  <si>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</si>
  <si>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</si>
  <si>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</si>
  <si>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</si>
  <si>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</si>
  <si>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</si>
  <si>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</si>
  <si>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</si>
  <si>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</si>
  <si>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</si>
  <si>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</si>
  <si>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</si>
  <si>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</si>
  <si>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</si>
  <si>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</si>
  <si>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</si>
  <si>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</si>
  <si>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</si>
  <si>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</si>
  <si>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</si>
  <si>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</si>
  <si>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</si>
  <si>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</si>
  <si>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</si>
  <si>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</si>
  <si>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</si>
  <si>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</si>
  <si>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</si>
  <si>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</si>
  <si>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</si>
  <si>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</si>
  <si>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</si>
  <si>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</si>
  <si>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</si>
  <si>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</si>
  <si>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</si>
  <si>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</si>
  <si>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</si>
  <si>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</si>
  <si>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</si>
  <si>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</si>
  <si>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</si>
  <si>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</si>
  <si>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</si>
  <si>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</si>
  <si>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</si>
  <si>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</si>
  <si>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</si>
  <si>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</si>
  <si>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</si>
  <si>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</si>
  <si>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</si>
  <si>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</si>
  <si>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</si>
  <si>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</si>
  <si>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</si>
  <si>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</si>
  <si>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</si>
  <si>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</si>
  <si>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</si>
  <si>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</si>
  <si>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</si>
  <si>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</si>
  <si>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</si>
  <si>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</si>
  <si>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</si>
  <si>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</si>
  <si>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</si>
  <si>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</si>
  <si>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</si>
  <si>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</si>
  <si>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</si>
  <si>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</si>
  <si>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</si>
  <si>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</si>
  <si>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</si>
  <si>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</si>
  <si>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</si>
  <si>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</si>
  <si>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</si>
  <si>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</si>
  <si>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</si>
  <si>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</si>
  <si>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</si>
  <si>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</si>
  <si>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</si>
  <si>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</si>
  <si>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</si>
  <si>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</si>
  <si>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</si>
  <si>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</si>
  <si>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</si>
  <si>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</si>
  <si>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</si>
  <si>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</si>
  <si>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</si>
  <si>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</si>
  <si>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</si>
  <si>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</si>
  <si>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</si>
  <si>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</si>
  <si>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</si>
  <si>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</si>
  <si>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</si>
  <si>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</si>
  <si>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</si>
  <si>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</si>
  <si>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</si>
  <si>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</si>
  <si>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</si>
  <si>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</si>
  <si>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</si>
  <si>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</si>
  <si>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</si>
  <si>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</si>
  <si>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</si>
  <si>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</si>
  <si>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</si>
  <si>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</si>
  <si>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</si>
  <si>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</si>
  <si>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</si>
  <si>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</si>
  <si>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</si>
  <si>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</si>
  <si>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</si>
  <si>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</si>
  <si>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</si>
  <si>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</si>
  <si>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</si>
  <si>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</si>
  <si>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</si>
  <si>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</si>
  <si>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</si>
  <si>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</si>
  <si>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</si>
  <si>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</si>
  <si>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</si>
  <si>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</si>
  <si>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</si>
  <si>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</si>
  <si>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</si>
  <si>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</si>
  <si>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</si>
  <si>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</si>
  <si>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</si>
  <si>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</si>
  <si>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</si>
  <si>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</si>
  <si>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</si>
  <si>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</si>
  <si>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</si>
  <si>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</si>
  <si>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</si>
  <si>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</si>
  <si>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</si>
  <si>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</si>
  <si>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</si>
  <si>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</si>
  <si>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</si>
  <si>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</si>
  <si>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</si>
  <si>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</si>
  <si>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</si>
  <si>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</si>
  <si>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</si>
  <si>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</si>
  <si>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</si>
  <si>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</si>
  <si>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</si>
  <si>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</si>
  <si>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</si>
  <si>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</si>
  <si>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</si>
  <si>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</si>
  <si>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</si>
  <si>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</si>
  <si>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</si>
  <si>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</si>
  <si>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</si>
  <si>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</si>
  <si>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</si>
  <si>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</si>
  <si>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</si>
  <si>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</si>
  <si>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</si>
  <si>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</si>
  <si>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</si>
  <si>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</si>
  <si>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</si>
  <si>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</si>
  <si>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</si>
  <si>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</si>
  <si>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</si>
  <si>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</si>
  <si>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</si>
  <si>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</si>
  <si>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</si>
  <si>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</si>
  <si>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</si>
  <si>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</si>
  <si>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</si>
  <si>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</si>
  <si>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</si>
  <si>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</si>
  <si>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</si>
  <si>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</si>
  <si>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</si>
  <si>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</si>
  <si>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</si>
  <si>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</si>
  <si>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</si>
  <si>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</si>
  <si>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</si>
  <si>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</si>
  <si>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</si>
  <si>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</si>
  <si>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</si>
  <si>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</si>
  <si>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</si>
  <si>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</si>
  <si>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</si>
  <si>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</si>
  <si>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</si>
  <si>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</si>
  <si>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</si>
  <si>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</si>
  <si>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</si>
  <si>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</si>
  <si>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</si>
  <si>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</si>
  <si>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</si>
  <si>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</si>
  <si>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</si>
  <si>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</si>
  <si>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</si>
  <si>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</si>
  <si>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</si>
  <si>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</si>
  <si>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</si>
  <si>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</si>
  <si>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</si>
  <si>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</si>
  <si>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</si>
  <si>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</si>
  <si>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</si>
  <si>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</si>
  <si>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</si>
  <si>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</si>
  <si>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</si>
  <si>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</si>
  <si>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</si>
  <si>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</si>
  <si>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</si>
  <si>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</si>
  <si>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</si>
  <si>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</si>
  <si>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</si>
  <si>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</si>
  <si>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</si>
  <si>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</si>
  <si>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</si>
  <si>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</si>
  <si>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</si>
  <si>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</si>
  <si>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</si>
  <si>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</si>
  <si>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</si>
  <si>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</si>
  <si>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</si>
  <si>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</si>
  <si>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</si>
  <si>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</si>
  <si>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</si>
  <si>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</si>
  <si>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</si>
  <si>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</si>
  <si>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</si>
  <si>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</si>
  <si>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</si>
  <si>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</si>
  <si>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</si>
  <si>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</si>
  <si>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</si>
  <si>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</si>
  <si>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</si>
  <si>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</si>
  <si>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</si>
  <si>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</si>
  <si>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</si>
  <si>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</si>
  <si>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</si>
  <si>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</si>
  <si>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</si>
  <si>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</si>
  <si>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</si>
  <si>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</si>
  <si>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</si>
  <si>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</si>
  <si>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</si>
  <si>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</si>
  <si>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</si>
  <si>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</si>
  <si>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</si>
  <si>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</si>
  <si>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</si>
  <si>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</si>
  <si>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</si>
  <si>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</si>
  <si>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</si>
  <si>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</si>
  <si>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</si>
  <si>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</si>
  <si>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</si>
  <si>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</si>
  <si>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</si>
  <si>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</si>
  <si>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</si>
  <si>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</si>
  <si>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</si>
  <si>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</si>
  <si>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</si>
  <si>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</si>
  <si>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</si>
  <si>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</si>
  <si>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</si>
  <si>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</si>
  <si>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</si>
  <si>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</si>
  <si>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</si>
  <si>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</si>
  <si>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</si>
  <si>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</si>
  <si>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</si>
  <si>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</si>
  <si>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</si>
  <si>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</si>
  <si>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</si>
  <si>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</si>
  <si>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</si>
  <si>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</si>
  <si>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</si>
  <si>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</si>
  <si>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</si>
  <si>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</si>
  <si>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</si>
  <si>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</si>
  <si>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</si>
  <si>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</si>
  <si>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</si>
  <si>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</si>
  <si>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</si>
  <si>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</si>
  <si>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</si>
  <si>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</si>
  <si>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</si>
  <si>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</si>
  <si>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</si>
  <si>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</si>
  <si>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</si>
  <si>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</si>
  <si>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</si>
  <si>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</si>
  <si>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</si>
  <si>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</si>
  <si>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</si>
  <si>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</si>
  <si>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</si>
  <si>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</si>
  <si>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</si>
  <si>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</si>
  <si>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</si>
  <si>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</si>
  <si>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</si>
  <si>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</si>
  <si>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</si>
  <si>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</si>
  <si>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</si>
  <si>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</si>
  <si>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</si>
  <si>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</si>
  <si>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</si>
  <si>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</si>
  <si>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</si>
  <si>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</si>
  <si>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</si>
  <si>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</si>
  <si>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</si>
  <si>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</si>
  <si>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</si>
  <si>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</si>
  <si>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</si>
  <si>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</si>
  <si>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</si>
  <si>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</si>
  <si>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</si>
  <si>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</si>
  <si>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</si>
  <si>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</si>
  <si>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</si>
  <si>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</si>
  <si>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</si>
  <si>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</si>
  <si>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</si>
  <si>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</si>
  <si>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</si>
  <si>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</si>
  <si>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</si>
  <si>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</si>
  <si>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</si>
  <si>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</si>
  <si>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</si>
  <si>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</si>
  <si>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</si>
  <si>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</si>
  <si>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</si>
  <si>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</si>
  <si>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</si>
  <si>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</si>
  <si>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</si>
  <si>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</si>
  <si>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</si>
  <si>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</si>
  <si>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</si>
  <si>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</si>
  <si>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</si>
  <si>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</si>
  <si>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</si>
  <si>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</si>
  <si>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</si>
  <si>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</si>
  <si>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</si>
  <si>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</si>
  <si>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</si>
  <si>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</si>
  <si>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</si>
  <si>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</si>
  <si>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</si>
  <si>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</si>
  <si>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</si>
  <si>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</si>
  <si>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</si>
  <si>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</si>
  <si>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</si>
  <si>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</si>
  <si>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</si>
  <si>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</si>
  <si>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</si>
  <si>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</si>
  <si>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</si>
  <si>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</si>
  <si>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</si>
  <si>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</si>
  <si>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</si>
  <si>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</si>
  <si>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</si>
  <si>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</si>
  <si>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</si>
  <si>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</si>
  <si>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</si>
  <si>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</si>
  <si>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</si>
  <si>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</si>
  <si>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</si>
  <si>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</si>
  <si>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</si>
  <si>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</si>
  <si>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</si>
  <si>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</si>
  <si>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</si>
  <si>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</si>
  <si>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</si>
  <si>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</si>
  <si>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</si>
  <si>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</si>
  <si>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</si>
  <si>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</si>
  <si>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</si>
  <si>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</si>
  <si>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</si>
  <si>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</si>
  <si>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</si>
  <si>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</si>
  <si>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</si>
  <si>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</si>
  <si>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</si>
  <si>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</si>
  <si>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</si>
  <si>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</si>
  <si>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</si>
  <si>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</si>
  <si>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</si>
  <si>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</si>
  <si>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</si>
  <si>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</si>
  <si>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</si>
  <si>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</si>
  <si>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</si>
  <si>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</si>
  <si>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</si>
  <si>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</si>
  <si>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</si>
  <si>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</si>
  <si>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</si>
  <si>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</si>
  <si>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</si>
  <si>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</si>
  <si>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</si>
  <si>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</si>
  <si>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</si>
  <si>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</si>
  <si>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</si>
  <si>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</si>
  <si>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</si>
  <si>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</si>
  <si>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</si>
  <si>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</si>
  <si>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</si>
  <si>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</si>
  <si>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</si>
  <si>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</si>
  <si>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</si>
  <si>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</si>
  <si>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</si>
  <si>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</si>
  <si>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</si>
  <si>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</si>
  <si>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</si>
  <si>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</si>
  <si>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</si>
  <si>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</si>
  <si>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</si>
  <si>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</si>
  <si>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</si>
  <si>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</si>
  <si>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</si>
  <si>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</si>
  <si>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</si>
  <si>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</si>
  <si>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</si>
  <si>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</si>
  <si>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</si>
  <si>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</si>
  <si>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</si>
  <si>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</si>
  <si>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</si>
  <si>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</si>
  <si>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</si>
  <si>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</si>
  <si>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</si>
  <si>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</si>
  <si>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</si>
  <si>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</si>
  <si>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</si>
  <si>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</si>
  <si>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</si>
  <si>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</si>
  <si>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</si>
  <si>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</si>
  <si>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</si>
  <si>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</si>
  <si>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</si>
  <si>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</si>
  <si>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</si>
  <si>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</si>
  <si>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</si>
  <si>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</si>
  <si>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</si>
  <si>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</si>
  <si>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</si>
  <si>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</si>
  <si>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</si>
  <si>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</si>
  <si>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</si>
  <si>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</si>
  <si>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</si>
  <si>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</si>
  <si>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</si>
  <si>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</si>
  <si>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</si>
  <si>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</si>
  <si>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</si>
  <si>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</si>
  <si>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</si>
  <si>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</si>
  <si>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</si>
  <si>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</si>
  <si>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</si>
  <si>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</si>
  <si>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</si>
  <si>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</si>
  <si>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</si>
  <si>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</si>
  <si>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</si>
  <si>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</si>
  <si>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</si>
  <si>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</si>
  <si>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</si>
  <si>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</si>
  <si>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</si>
  <si>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</si>
  <si>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</si>
  <si>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</si>
  <si>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</si>
  <si>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</si>
  <si>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</si>
  <si>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</si>
  <si>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</si>
  <si>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</si>
  <si>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</si>
  <si>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</si>
  <si>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</si>
  <si>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</si>
  <si>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</si>
  <si>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</si>
  <si>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</si>
  <si>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</si>
  <si>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</si>
  <si>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</si>
  <si>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</si>
  <si>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</si>
  <si>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</si>
  <si>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</si>
  <si>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</si>
  <si>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</si>
  <si>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</si>
  <si>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</si>
  <si>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</si>
  <si>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</si>
  <si>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</si>
  <si>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</si>
  <si>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</si>
  <si>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</si>
  <si>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</si>
  <si>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</si>
  <si>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</si>
  <si>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</si>
  <si>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</si>
  <si>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</si>
  <si>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</si>
  <si>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</si>
  <si>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</si>
  <si>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</si>
  <si>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</si>
  <si>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</si>
  <si>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</si>
  <si>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</si>
  <si>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</si>
  <si>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</si>
  <si>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</si>
  <si>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</si>
  <si>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</si>
  <si>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</si>
  <si>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</si>
  <si>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</si>
  <si>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</si>
  <si>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</si>
  <si>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</si>
  <si>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</si>
  <si>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</si>
  <si>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</si>
  <si>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</si>
  <si>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</si>
  <si>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</si>
  <si>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</si>
  <si>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</si>
  <si>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</si>
  <si>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</si>
  <si>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</si>
  <si>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</si>
  <si>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</si>
  <si>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</si>
  <si>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</si>
  <si>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</si>
  <si>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</si>
  <si>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</si>
  <si>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</si>
  <si>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</si>
  <si>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</si>
  <si>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</si>
  <si>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</si>
  <si>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</si>
  <si>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</si>
  <si>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</si>
  <si>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</si>
  <si>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</si>
  <si>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</si>
  <si>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</si>
  <si>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</si>
  <si>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</si>
  <si>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</si>
  <si>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</si>
  <si>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</si>
  <si>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</si>
  <si>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</si>
  <si>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</si>
  <si>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</si>
  <si>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</si>
  <si>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</si>
  <si>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</si>
  <si>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</si>
  <si>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</si>
  <si>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</si>
  <si>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</si>
  <si>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</si>
  <si>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</si>
  <si>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</si>
  <si>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</si>
  <si>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</si>
  <si>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</si>
  <si>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</si>
  <si>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</si>
  <si>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</si>
  <si>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</si>
  <si>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</si>
  <si>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</si>
  <si>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</si>
  <si>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</si>
  <si>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</si>
  <si>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</si>
  <si>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</si>
  <si>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</si>
  <si>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</si>
  <si>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</si>
  <si>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</si>
  <si>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</si>
  <si>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</si>
  <si>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</si>
  <si>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</si>
  <si>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</si>
  <si>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</si>
  <si>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</si>
  <si>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</si>
  <si>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</si>
  <si>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</si>
  <si>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</si>
  <si>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</si>
  <si>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</si>
  <si>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</si>
  <si>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</si>
  <si>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</si>
  <si>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</si>
  <si>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</si>
  <si>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</si>
  <si>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</si>
  <si>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</si>
  <si>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</si>
  <si>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</si>
  <si>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</si>
  <si>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</si>
  <si>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</si>
  <si>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</si>
  <si>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</si>
  <si>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</si>
  <si>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</si>
  <si>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</si>
  <si>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</si>
  <si>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</si>
  <si>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</si>
  <si>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</si>
  <si>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</si>
  <si>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</si>
  <si>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</si>
  <si>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</si>
  <si>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</si>
  <si>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</si>
  <si>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</si>
  <si>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</si>
  <si>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</si>
  <si>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</si>
  <si>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</si>
  <si>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</si>
  <si>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</si>
  <si>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</si>
  <si>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</si>
  <si>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</si>
  <si>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</si>
  <si>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</si>
  <si>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</si>
  <si>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</si>
  <si>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</si>
  <si>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</si>
  <si>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</si>
  <si>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</si>
  <si>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</si>
  <si>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</si>
  <si>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</si>
  <si>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</si>
  <si>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</si>
  <si>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</si>
  <si>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</si>
  <si>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</si>
  <si>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</si>
  <si>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</si>
  <si>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</si>
  <si>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</si>
  <si>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</si>
  <si>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</si>
  <si>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</si>
  <si>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</si>
  <si>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</si>
  <si>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</si>
  <si>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</si>
  <si>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</si>
  <si>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</si>
  <si>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</si>
  <si>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</si>
  <si>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</si>
  <si>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</si>
  <si>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</si>
  <si>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</si>
  <si>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</si>
  <si>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</si>
  <si>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</si>
  <si>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</si>
  <si>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</si>
  <si>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</si>
  <si>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</si>
  <si>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</si>
  <si>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</si>
  <si>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</si>
  <si>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</si>
  <si>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</si>
  <si>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</si>
  <si>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</si>
  <si>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</si>
  <si>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</si>
  <si>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</si>
  <si>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</si>
  <si>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</si>
  <si>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</si>
  <si>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</si>
  <si>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</si>
  <si>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</si>
  <si>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</si>
  <si>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</si>
  <si>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</si>
  <si>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</si>
  <si>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</si>
  <si>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</si>
  <si>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</si>
  <si>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</si>
  <si>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</si>
  <si>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</si>
  <si>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</si>
  <si>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</si>
  <si>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</si>
  <si>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</si>
  <si>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</si>
  <si>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</si>
  <si>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</si>
  <si>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</si>
  <si>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</si>
  <si>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</si>
  <si>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</si>
  <si>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</si>
  <si>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</si>
  <si>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</si>
  <si>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</si>
  <si>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</si>
  <si>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</si>
  <si>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</si>
  <si>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</si>
  <si>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</si>
  <si>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</si>
  <si>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</si>
  <si>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</si>
  <si>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</si>
  <si>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</si>
  <si>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</si>
  <si>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</si>
  <si>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</si>
  <si>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</si>
  <si>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</si>
  <si>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</si>
  <si>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</si>
  <si>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</si>
  <si>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</si>
  <si>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</si>
  <si>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</si>
  <si>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</si>
  <si>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</si>
  <si>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</si>
  <si>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</si>
  <si>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</si>
  <si>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</si>
  <si>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</si>
  <si>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</si>
  <si>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</si>
  <si>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</si>
  <si>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</si>
  <si>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</si>
  <si>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</si>
  <si>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</si>
  <si>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</si>
  <si>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</si>
  <si>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</si>
  <si>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</si>
  <si>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</si>
  <si>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</si>
  <si>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</si>
  <si>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</si>
  <si>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</si>
  <si>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</si>
  <si>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</si>
  <si>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</si>
  <si>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</si>
  <si>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</si>
  <si>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</si>
  <si>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</si>
  <si>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</si>
  <si>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</si>
  <si>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</si>
  <si>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</si>
  <si>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</si>
  <si>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</si>
  <si>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</si>
  <si>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</si>
  <si>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</si>
  <si>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</si>
  <si>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</si>
  <si>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</si>
  <si>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</si>
  <si>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</si>
  <si>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</si>
  <si>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</si>
  <si>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</si>
  <si>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</si>
  <si>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</si>
  <si>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</si>
  <si>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</si>
  <si>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</si>
  <si>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</si>
  <si>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</si>
  <si>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</si>
  <si>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</si>
  <si>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</si>
  <si>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</si>
  <si>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</si>
  <si>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</si>
  <si>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</si>
  <si>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</si>
  <si>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</si>
  <si>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</si>
  <si>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</si>
  <si>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</si>
  <si>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</si>
  <si>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</si>
  <si>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</si>
  <si>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</si>
  <si>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</si>
  <si>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</si>
  <si>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</si>
  <si>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</si>
  <si>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</si>
  <si>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</si>
  <si>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</si>
  <si>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</si>
  <si>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</si>
  <si>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</si>
  <si>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</si>
  <si>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</si>
  <si>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</si>
  <si>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</si>
  <si>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</si>
  <si>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</si>
  <si>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</si>
  <si>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</si>
  <si>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</si>
  <si>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</si>
  <si>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</si>
  <si>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</si>
  <si>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</si>
  <si>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</si>
  <si>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</si>
  <si>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</si>
  <si>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</si>
  <si>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</si>
  <si>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</si>
  <si>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</si>
  <si>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</si>
  <si>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</si>
  <si>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</si>
  <si>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</si>
  <si>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</si>
  <si>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</si>
  <si>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</si>
  <si>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</si>
  <si>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</si>
  <si>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</si>
  <si>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</si>
  <si>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</si>
  <si>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</si>
  <si>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</si>
  <si>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</si>
  <si>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</si>
  <si>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</si>
  <si>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</si>
  <si>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</si>
  <si>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</si>
  <si>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</si>
  <si>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</si>
  <si>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</si>
  <si>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</si>
  <si>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</si>
  <si>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</si>
  <si>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</si>
  <si>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</si>
  <si>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</si>
  <si>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</si>
  <si>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</si>
  <si>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</si>
  <si>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</si>
  <si>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</si>
  <si>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</si>
  <si>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</si>
  <si>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</si>
  <si>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</si>
  <si>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</si>
  <si>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</si>
  <si>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</si>
  <si>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</si>
  <si>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</si>
  <si>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</si>
  <si>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</si>
  <si>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</si>
  <si>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</si>
  <si>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</si>
  <si>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</si>
  <si>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</si>
  <si>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</si>
  <si>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</si>
  <si>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</si>
  <si>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</si>
  <si>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</si>
  <si>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</si>
  <si>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</si>
  <si>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</si>
  <si>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</si>
  <si>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</si>
  <si>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</si>
  <si>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</si>
  <si>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</si>
  <si>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</si>
  <si>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</si>
  <si>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</si>
  <si>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</si>
  <si>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</si>
  <si>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</si>
  <si>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</si>
  <si>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</si>
  <si>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</si>
  <si>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</si>
  <si>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</si>
  <si>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</si>
  <si>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</si>
  <si>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</si>
  <si>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</si>
  <si>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</si>
  <si>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</si>
  <si>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</si>
  <si>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</si>
  <si>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</si>
  <si>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</si>
  <si>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</si>
  <si>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</si>
  <si>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</si>
  <si>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</si>
  <si>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</si>
  <si>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</si>
  <si>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</si>
  <si>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</si>
  <si>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</si>
  <si>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</si>
  <si>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</si>
  <si>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</si>
  <si>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</si>
  <si>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</si>
  <si>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</si>
  <si>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</si>
  <si>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</si>
  <si>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</si>
  <si>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</si>
  <si>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</si>
  <si>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</si>
  <si>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</si>
  <si>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</si>
  <si>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</si>
  <si>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</si>
  <si>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</si>
  <si>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</si>
  <si>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</si>
  <si>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</si>
  <si>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</si>
  <si>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</si>
  <si>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</si>
  <si>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</si>
  <si>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</si>
  <si>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</si>
  <si>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</si>
  <si>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</si>
  <si>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</si>
  <si>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</si>
  <si>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</si>
  <si>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</si>
  <si>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</si>
  <si>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</si>
  <si>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</si>
  <si>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</si>
  <si>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</si>
  <si>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</si>
  <si>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</si>
  <si>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</si>
  <si>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</si>
  <si>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</si>
  <si>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</si>
  <si>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</si>
  <si>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</si>
  <si>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</si>
  <si>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</si>
  <si>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</si>
  <si>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</si>
  <si>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</si>
  <si>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</si>
  <si>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</si>
  <si>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</si>
  <si>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</si>
  <si>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</si>
  <si>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</si>
  <si>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</si>
  <si>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</si>
  <si>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</si>
  <si>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</si>
  <si>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</si>
  <si>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</si>
  <si>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</si>
  <si>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</si>
  <si>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</si>
  <si>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</si>
  <si>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</si>
  <si>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</si>
  <si>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</si>
  <si>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</si>
  <si>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</si>
  <si>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</si>
  <si>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</si>
  <si>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</si>
  <si>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</si>
  <si>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</si>
  <si>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</si>
  <si>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</si>
  <si>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</si>
  <si>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</si>
  <si>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</si>
  <si>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</si>
  <si>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</si>
  <si>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</si>
  <si>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</si>
  <si>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</si>
  <si>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</si>
  <si>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</si>
  <si>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</si>
  <si>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</si>
  <si>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</si>
  <si>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</si>
  <si>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</si>
  <si>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</si>
  <si>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</si>
  <si>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</si>
  <si>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</si>
  <si>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</si>
  <si>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</si>
  <si>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</si>
  <si>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</si>
  <si>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</si>
  <si>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</si>
  <si>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</si>
  <si>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</si>
  <si>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</si>
  <si>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</si>
  <si>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</si>
  <si>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</si>
  <si>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</si>
  <si>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</si>
  <si>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</si>
  <si>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</si>
  <si>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</si>
  <si>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</si>
  <si>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</si>
  <si>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</si>
  <si>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</si>
  <si>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</si>
  <si>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</si>
  <si>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</si>
  <si>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</si>
  <si>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</si>
  <si>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</si>
  <si>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</si>
  <si>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</si>
  <si>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</si>
  <si>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</si>
  <si>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</si>
  <si>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</si>
  <si>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</si>
  <si>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</si>
  <si>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</si>
  <si>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</si>
  <si>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</si>
  <si>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</si>
  <si>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</si>
  <si>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</si>
  <si>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</si>
  <si>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</si>
  <si>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</si>
  <si>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</si>
  <si>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</si>
  <si>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</si>
  <si>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</si>
  <si>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</si>
  <si>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</si>
  <si>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</si>
  <si>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</si>
  <si>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</si>
  <si>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</si>
  <si>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</si>
  <si>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</si>
  <si>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</si>
  <si>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</si>
  <si>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</si>
  <si>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</si>
  <si>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</si>
  <si>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</si>
  <si>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</si>
  <si>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</si>
  <si>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</si>
  <si>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</si>
  <si>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</si>
  <si>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</si>
  <si>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</si>
  <si>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</si>
  <si>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</si>
  <si>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</si>
  <si>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</si>
  <si>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</si>
  <si>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</si>
  <si>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</si>
  <si>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</si>
  <si>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</si>
  <si>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</si>
  <si>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</si>
  <si>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</si>
  <si>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</si>
  <si>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</si>
  <si>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</si>
  <si>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</si>
  <si>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</si>
  <si>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</si>
  <si>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</si>
  <si>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</si>
  <si>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</si>
  <si>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</si>
  <si>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</si>
  <si>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</si>
  <si>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</si>
  <si>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</si>
  <si>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</si>
  <si>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</si>
  <si>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</si>
  <si>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</si>
  <si>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</si>
  <si>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</si>
  <si>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</si>
  <si>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</si>
  <si>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</si>
  <si>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</si>
  <si>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</si>
  <si>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</si>
  <si>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</si>
  <si>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</si>
  <si>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</si>
  <si>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</si>
  <si>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</si>
  <si>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</si>
  <si>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</si>
  <si>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</si>
  <si>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</si>
  <si>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</si>
  <si>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</si>
  <si>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</si>
  <si>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</si>
  <si>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</si>
  <si>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</si>
  <si>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</si>
  <si>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</si>
  <si>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</si>
  <si>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</si>
  <si>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</si>
  <si>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</si>
  <si>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</si>
  <si>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</si>
  <si>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</si>
  <si>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</si>
  <si>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</si>
  <si>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</si>
  <si>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</si>
  <si>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</si>
  <si>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</si>
  <si>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</si>
  <si>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</si>
  <si>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</si>
  <si>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</si>
  <si>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</si>
  <si>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</si>
  <si>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</si>
  <si>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</si>
  <si>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</si>
  <si>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</si>
  <si>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</si>
  <si>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</si>
  <si>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</si>
  <si>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</si>
  <si>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</si>
  <si>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</si>
  <si>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</si>
  <si>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</si>
  <si>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</si>
  <si>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</si>
  <si>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</si>
  <si>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</si>
  <si>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</si>
  <si>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</si>
  <si>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</si>
  <si>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</si>
  <si>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</si>
  <si>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</si>
  <si>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</si>
  <si>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</si>
  <si>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</si>
  <si>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</si>
  <si>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</si>
  <si>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</si>
  <si>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</si>
  <si>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</si>
  <si>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</si>
  <si>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</si>
  <si>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</si>
  <si>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</si>
  <si>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</si>
  <si>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</si>
  <si>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</si>
  <si>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</si>
  <si>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</si>
  <si>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</si>
  <si>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</si>
  <si>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</si>
  <si>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</si>
  <si>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</si>
  <si>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</si>
  <si>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</si>
  <si>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</si>
  <si>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</si>
  <si>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</si>
  <si>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</si>
  <si>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</si>
  <si>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</si>
  <si>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</si>
  <si>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</si>
  <si>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</si>
  <si>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</si>
  <si>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</si>
  <si>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</si>
  <si>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</si>
  <si>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</si>
  <si>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</si>
  <si>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</si>
  <si>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</si>
  <si>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</si>
  <si>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</si>
  <si>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</si>
  <si>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</si>
  <si>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</si>
  <si>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</si>
  <si>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</si>
  <si>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</si>
  <si>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</si>
  <si>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</si>
  <si>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</si>
  <si>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</si>
  <si>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</si>
  <si>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</si>
  <si>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</si>
  <si>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</si>
  <si>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</si>
  <si>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</si>
  <si>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</si>
  <si>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</si>
  <si>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</si>
  <si>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</si>
  <si>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</si>
  <si>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</si>
  <si>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</si>
  <si>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</si>
  <si>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</si>
  <si>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</si>
  <si>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</si>
  <si>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</si>
  <si>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</si>
  <si>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</si>
  <si>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</si>
  <si>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</si>
  <si>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</si>
  <si>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</si>
  <si>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</si>
  <si>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</si>
  <si>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</si>
  <si>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</si>
  <si>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</si>
  <si>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</si>
  <si>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</si>
  <si>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</si>
  <si>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</si>
  <si>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</si>
  <si>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</si>
  <si>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</si>
  <si>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</si>
  <si>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</si>
  <si>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</si>
  <si>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</si>
  <si>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</si>
  <si>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</si>
  <si>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</si>
  <si>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</si>
  <si>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</si>
  <si>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</si>
  <si>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</si>
  <si>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</si>
  <si>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</si>
  <si>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</si>
  <si>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</si>
  <si>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</si>
  <si>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</si>
  <si>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</si>
  <si>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</si>
  <si>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</si>
  <si>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</si>
  <si>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</si>
  <si>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</si>
  <si>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</si>
  <si>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</si>
  <si>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</si>
  <si>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</si>
  <si>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</si>
  <si>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</si>
  <si>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</si>
  <si>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</si>
  <si>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</si>
  <si>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</si>
  <si>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</si>
  <si>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</si>
  <si>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</si>
  <si>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</si>
  <si>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</si>
  <si>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</si>
  <si>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</si>
  <si>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</si>
  <si>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</si>
  <si>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</si>
  <si>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</si>
  <si>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</si>
  <si>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</si>
  <si>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</si>
  <si>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</si>
  <si>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</si>
  <si>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</si>
  <si>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</si>
  <si>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</si>
  <si>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</si>
  <si>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</si>
  <si>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</si>
  <si>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</si>
  <si>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</si>
  <si>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</si>
  <si>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</si>
  <si>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</si>
  <si>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</si>
  <si>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</si>
  <si>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</si>
  <si>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</si>
  <si>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</si>
  <si>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</si>
  <si>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</si>
  <si>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</si>
  <si>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</si>
  <si>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</si>
  <si>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</si>
  <si>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</si>
  <si>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</si>
  <si>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</si>
  <si>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</si>
  <si>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</si>
  <si>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</si>
  <si>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</si>
  <si>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</si>
  <si>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</si>
  <si>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</si>
  <si>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</si>
  <si>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</si>
  <si>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</si>
  <si>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</si>
  <si>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</si>
  <si>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</si>
  <si>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</si>
  <si>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</si>
  <si>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</si>
  <si>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</si>
  <si>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</si>
  <si>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</si>
  <si>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</si>
  <si>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</si>
  <si>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</si>
  <si>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</si>
  <si>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</si>
  <si>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</si>
  <si>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</si>
  <si>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</si>
  <si>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</si>
  <si>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</si>
  <si>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</si>
  <si>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</si>
  <si>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</si>
  <si>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</si>
  <si>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</si>
  <si>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</si>
  <si>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</si>
  <si>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</si>
  <si>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</si>
  <si>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</si>
  <si>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</si>
  <si>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</si>
  <si>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</si>
  <si>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</si>
  <si>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</si>
  <si>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</si>
  <si>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</si>
  <si>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</si>
  <si>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</si>
  <si>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</si>
  <si>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</si>
  <si>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</si>
  <si>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</si>
  <si>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</si>
  <si>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</si>
  <si>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</si>
  <si>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</si>
  <si>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</si>
  <si>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</si>
  <si>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</si>
  <si>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</si>
  <si>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</si>
  <si>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</si>
  <si>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</si>
  <si>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</si>
  <si>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</si>
  <si>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</si>
  <si>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</si>
  <si>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</si>
  <si>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</si>
  <si>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</si>
  <si>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</si>
  <si>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</si>
  <si>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</si>
  <si>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</si>
  <si>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</si>
  <si>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</si>
  <si>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</si>
  <si>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</si>
  <si>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</si>
  <si>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</si>
  <si>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</si>
  <si>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</si>
  <si>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</si>
  <si>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</si>
  <si>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</si>
  <si>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</si>
  <si>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</si>
  <si>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</si>
  <si>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</si>
  <si>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</si>
  <si>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</si>
  <si>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</si>
  <si>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</si>
  <si>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</si>
  <si>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</si>
  <si>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</si>
  <si>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</si>
  <si>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</si>
  <si>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</si>
  <si>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</si>
  <si>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</si>
  <si>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</si>
  <si>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</si>
  <si>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</si>
  <si>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</si>
  <si>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</si>
  <si>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</si>
  <si>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</si>
  <si>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</si>
  <si>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</si>
  <si>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</si>
  <si>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</si>
  <si>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</si>
  <si>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</si>
  <si>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</si>
  <si>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</si>
  <si>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</si>
  <si>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</si>
  <si>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</si>
  <si>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</si>
  <si>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</si>
  <si>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</si>
  <si>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</si>
  <si>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</si>
  <si>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</si>
  <si>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</si>
  <si>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</si>
  <si>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</si>
  <si>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</si>
  <si>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</si>
  <si>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</si>
  <si>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</si>
  <si>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</si>
  <si>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</si>
  <si>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</si>
  <si>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</si>
  <si>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</si>
  <si>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</si>
  <si>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</si>
  <si>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</si>
  <si>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</si>
  <si>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</si>
  <si>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</si>
  <si>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</si>
  <si>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</si>
  <si>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</si>
  <si>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</si>
  <si>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</si>
  <si>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</si>
  <si>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</si>
  <si>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</si>
  <si>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</si>
  <si>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</si>
  <si>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</si>
  <si>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</si>
  <si>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</si>
  <si>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</si>
  <si>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</si>
  <si>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</si>
  <si>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</si>
  <si>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</si>
  <si>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</si>
  <si>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</si>
  <si>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</si>
  <si>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</si>
  <si>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</si>
  <si>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</si>
  <si>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</si>
  <si>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</si>
  <si>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</si>
  <si>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</si>
  <si>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</si>
  <si>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</si>
  <si>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</si>
  <si>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</si>
  <si>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</si>
  <si>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</si>
  <si>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</si>
  <si>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</si>
  <si>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</si>
  <si>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</si>
  <si>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</si>
  <si>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</si>
  <si>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</si>
  <si>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</si>
  <si>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</si>
  <si>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</si>
  <si>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</si>
  <si>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</si>
  <si>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</si>
  <si>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</si>
  <si>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</si>
  <si>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</si>
  <si>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</si>
  <si>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</si>
  <si>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</si>
  <si>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</si>
  <si>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</si>
  <si>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</si>
  <si>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</si>
  <si>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</si>
  <si>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</si>
  <si>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</si>
  <si>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</si>
  <si>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</si>
  <si>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</si>
  <si>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</si>
  <si>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</si>
  <si>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</si>
  <si>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</si>
  <si>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</si>
  <si>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</si>
  <si>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</si>
  <si>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</si>
  <si>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</si>
  <si>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</si>
  <si>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</si>
  <si>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</si>
  <si>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</si>
  <si>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</si>
  <si>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</si>
  <si>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</si>
  <si>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</si>
  <si>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</si>
  <si>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</si>
  <si>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</si>
  <si>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</si>
  <si>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</si>
  <si>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</si>
  <si>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</si>
  <si>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</si>
  <si>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</si>
  <si>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</si>
  <si>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</si>
  <si>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</si>
  <si>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</si>
  <si>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</si>
  <si>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</si>
  <si>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</si>
  <si>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</si>
  <si>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</si>
  <si>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</si>
  <si>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</si>
  <si>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</si>
  <si>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</si>
  <si>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</si>
  <si>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</si>
  <si>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</si>
  <si>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</si>
  <si>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</si>
  <si>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</si>
  <si>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</si>
  <si>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</si>
  <si>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</si>
  <si>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</si>
  <si>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</si>
  <si>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</si>
  <si>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</si>
  <si>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</si>
  <si>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</si>
  <si>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</si>
  <si>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</si>
  <si>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</si>
  <si>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</si>
  <si>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</si>
  <si>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</si>
  <si>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</si>
  <si>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</si>
  <si>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</si>
  <si>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</si>
  <si>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</si>
  <si>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</si>
  <si>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</si>
  <si>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</si>
  <si>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</si>
  <si>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</si>
  <si>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</si>
  <si>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</si>
  <si>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</si>
  <si>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</si>
  <si>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</si>
  <si>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</si>
  <si>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</si>
  <si>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</si>
  <si>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</si>
  <si>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</si>
  <si>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</si>
  <si>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</si>
  <si>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</si>
  <si>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</si>
  <si>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</si>
  <si>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</si>
  <si>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</si>
  <si>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</si>
  <si>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</si>
  <si>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</si>
  <si>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</si>
  <si>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</si>
  <si>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</si>
  <si>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</si>
  <si>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</si>
  <si>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</si>
  <si>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</si>
  <si>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</si>
  <si>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</si>
  <si>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</si>
  <si>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</si>
  <si>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</si>
  <si>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</si>
  <si>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</si>
  <si>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</si>
  <si>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</si>
  <si>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</si>
  <si>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</si>
  <si>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</si>
  <si>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</si>
  <si>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</si>
  <si>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</si>
  <si>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</si>
  <si>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</si>
  <si>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</si>
  <si>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</si>
  <si>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</si>
  <si>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</si>
  <si>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</si>
  <si>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</si>
  <si>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</si>
  <si>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</si>
  <si>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</si>
  <si>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</si>
  <si>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</si>
  <si>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</si>
  <si>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</si>
  <si>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</si>
  <si>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</si>
  <si>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</si>
  <si>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</si>
  <si>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</si>
  <si>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</si>
  <si>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</si>
  <si>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</si>
  <si>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</si>
  <si>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</si>
  <si>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</si>
  <si>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</si>
  <si>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</si>
  <si>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</si>
  <si>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</si>
  <si>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</si>
  <si>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</si>
  <si>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</si>
  <si>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</si>
  <si>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</si>
  <si>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</si>
  <si>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</si>
  <si>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</si>
  <si>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</si>
  <si>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</si>
  <si>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</si>
  <si>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</si>
  <si>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</si>
  <si>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</si>
  <si>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</si>
  <si>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</si>
  <si>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</si>
  <si>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</si>
  <si>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</si>
  <si>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</si>
  <si>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</si>
  <si>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</si>
  <si>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</si>
  <si>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</si>
  <si>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</si>
  <si>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</si>
  <si>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</si>
  <si>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</si>
  <si>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</si>
  <si>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</si>
  <si>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</si>
  <si>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</si>
  <si>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</si>
  <si>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</si>
  <si>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</si>
  <si>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</si>
  <si>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</si>
  <si>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</si>
  <si>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</si>
  <si>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</si>
  <si>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</si>
  <si>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</si>
  <si>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</si>
  <si>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</si>
  <si>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</si>
  <si>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</si>
  <si>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</si>
  <si>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</si>
  <si>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</si>
  <si>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</si>
  <si>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</si>
  <si>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</si>
  <si>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</si>
  <si>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</si>
  <si>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</si>
  <si>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</si>
  <si>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</si>
  <si>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</si>
  <si>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</si>
  <si>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</si>
  <si>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</si>
  <si>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</si>
  <si>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</si>
  <si>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</si>
  <si>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</si>
  <si>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</si>
  <si>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</si>
  <si>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</si>
  <si>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</si>
  <si>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</si>
  <si>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</si>
  <si>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</si>
  <si>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</si>
  <si>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</si>
  <si>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</si>
  <si>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</si>
  <si>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</si>
  <si>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</si>
  <si>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</si>
  <si>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</si>
  <si>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</si>
  <si>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</si>
  <si>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</si>
  <si>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</si>
  <si>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</si>
  <si>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</si>
  <si>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</si>
  <si>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</si>
  <si>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</si>
  <si>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</si>
  <si>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</si>
  <si>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</si>
  <si>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</si>
  <si>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</si>
  <si>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</si>
  <si>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</si>
  <si>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</si>
  <si>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</si>
  <si>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</si>
  <si>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</si>
  <si>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</si>
  <si>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</si>
  <si>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</si>
  <si>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</si>
  <si>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</si>
  <si>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</si>
  <si>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</si>
  <si>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</si>
  <si>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</si>
  <si>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</si>
  <si>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</si>
  <si>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</si>
  <si>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</si>
  <si>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</si>
  <si>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</si>
  <si>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</si>
  <si>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</si>
  <si>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</si>
  <si>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</si>
  <si>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</si>
  <si>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</si>
  <si>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</si>
  <si>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</si>
  <si>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</si>
  <si>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</si>
  <si>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</si>
  <si>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</si>
  <si>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</si>
  <si>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</si>
  <si>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</si>
  <si>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</si>
  <si>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</si>
  <si>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</si>
  <si>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</si>
  <si>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</si>
  <si>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</si>
  <si>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</si>
  <si>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</si>
  <si>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</si>
  <si>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</si>
  <si>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</si>
  <si>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</si>
  <si>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</si>
  <si>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</si>
  <si>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</si>
  <si>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</si>
  <si>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</si>
  <si>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</si>
  <si>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</si>
  <si>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</si>
  <si>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</si>
  <si>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</si>
  <si>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</si>
  <si>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</si>
  <si>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</si>
  <si>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</si>
  <si>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</si>
  <si>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</si>
  <si>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</si>
  <si>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</si>
  <si>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</si>
  <si>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</si>
  <si>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</si>
  <si>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</si>
  <si>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</si>
  <si>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</si>
  <si>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</si>
  <si>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</si>
  <si>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</si>
  <si>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</si>
  <si>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</si>
  <si>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</si>
  <si>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</si>
  <si>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</si>
  <si>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</si>
  <si>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</si>
  <si>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</si>
  <si>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</si>
  <si>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</si>
  <si>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</si>
  <si>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</si>
  <si>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</si>
  <si>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</si>
  <si>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</si>
  <si>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</si>
  <si>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</si>
  <si>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</si>
  <si>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</si>
  <si>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</si>
  <si>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</si>
  <si>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</si>
  <si>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</si>
  <si>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</si>
  <si>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</si>
  <si>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</si>
  <si>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</si>
  <si>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</si>
  <si>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</si>
  <si>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</si>
  <si>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</si>
  <si>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</si>
  <si>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</si>
  <si>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</si>
  <si>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</si>
  <si>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</si>
  <si>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</si>
  <si>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</si>
  <si>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</si>
  <si>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</si>
  <si>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</si>
  <si>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</si>
  <si>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</si>
  <si>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</si>
  <si>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</si>
  <si>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</si>
  <si>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</si>
  <si>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</si>
  <si>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</si>
  <si>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</si>
  <si>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</si>
  <si>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</si>
  <si>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</si>
  <si>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</si>
  <si>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</si>
  <si>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</si>
  <si>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</si>
  <si>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</si>
  <si>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</si>
  <si>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</si>
  <si>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</si>
  <si>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</si>
  <si>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</si>
  <si>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</si>
  <si>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</si>
  <si>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</si>
  <si>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</si>
  <si>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</si>
  <si>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</si>
  <si>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</si>
  <si>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</si>
  <si>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</si>
  <si>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</si>
  <si>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</si>
  <si>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</si>
  <si>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</si>
  <si>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</si>
  <si>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</si>
  <si>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</si>
  <si>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</si>
  <si>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</si>
  <si>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</si>
  <si>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</si>
  <si>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</si>
  <si>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</si>
  <si>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</si>
  <si>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</si>
  <si>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</si>
  <si>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</si>
  <si>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</si>
  <si>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</si>
  <si>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</si>
  <si>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</si>
  <si>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</si>
  <si>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</si>
  <si>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</si>
  <si>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</si>
  <si>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</si>
  <si>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</si>
  <si>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</si>
  <si>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</si>
  <si>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</si>
  <si>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</si>
  <si>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</si>
  <si>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</si>
  <si>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</si>
  <si>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</si>
  <si>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</si>
  <si>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</si>
  <si>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</si>
  <si>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</si>
  <si>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</si>
  <si>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</si>
  <si>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</si>
  <si>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</si>
  <si>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</si>
  <si>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</si>
  <si>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</si>
  <si>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</si>
  <si>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</si>
  <si>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</si>
  <si>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</si>
  <si>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</si>
  <si>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</si>
  <si>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</si>
  <si>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</si>
  <si>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</si>
  <si>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</si>
  <si>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</si>
  <si>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</si>
  <si>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</si>
  <si>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</si>
  <si>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</si>
  <si>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</si>
  <si>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</si>
  <si>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</si>
  <si>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</si>
  <si>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</si>
  <si>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</si>
  <si>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</si>
  <si>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</si>
  <si>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</si>
  <si>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</si>
  <si>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</si>
  <si>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</si>
  <si>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</si>
  <si>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</si>
  <si>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</si>
  <si>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</si>
  <si>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</si>
  <si>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</si>
  <si>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</si>
  <si>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</si>
  <si>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</si>
  <si>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</si>
  <si>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</si>
  <si>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</si>
  <si>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</si>
  <si>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</si>
  <si>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</si>
  <si>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</si>
  <si>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</si>
  <si>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</si>
  <si>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</si>
  <si>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</si>
  <si>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</si>
  <si>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</si>
  <si>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</si>
  <si>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</si>
  <si>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</si>
  <si>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</si>
  <si>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</si>
  <si>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</si>
  <si>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</si>
  <si>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</si>
  <si>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</si>
  <si>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</si>
  <si>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</si>
  <si>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</si>
  <si>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</si>
  <si>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</si>
  <si>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</si>
  <si>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</si>
  <si>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</si>
  <si>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</si>
  <si>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</si>
  <si>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</si>
  <si>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</si>
  <si>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</si>
  <si>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</si>
  <si>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</si>
  <si>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</si>
  <si>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</si>
  <si>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</si>
  <si>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</si>
  <si>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</si>
  <si>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</si>
  <si>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</si>
  <si>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</si>
  <si>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</si>
  <si>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</si>
  <si>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</si>
  <si>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</si>
  <si>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</si>
  <si>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</si>
  <si>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</si>
  <si>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</si>
  <si>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</si>
  <si>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</si>
  <si>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</si>
  <si>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</si>
  <si>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</si>
  <si>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</si>
  <si>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</si>
  <si>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</si>
  <si>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</si>
  <si>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</si>
  <si>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</si>
  <si>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</si>
  <si>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</si>
  <si>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</si>
  <si>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</si>
  <si>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</si>
  <si>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</si>
  <si>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</si>
  <si>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</si>
  <si>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</si>
  <si>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</si>
  <si>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</si>
  <si>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</si>
  <si>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</si>
  <si>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</si>
  <si>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</si>
  <si>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</si>
  <si>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</si>
  <si>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</si>
  <si>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</si>
  <si>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</si>
  <si>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</si>
  <si>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</si>
  <si>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</si>
  <si>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</si>
  <si>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</si>
  <si>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</si>
  <si>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</si>
  <si>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</si>
  <si>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</si>
  <si>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</si>
  <si>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</si>
  <si>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</si>
  <si>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</si>
  <si>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</si>
  <si>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</si>
  <si>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</si>
  <si>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</si>
  <si>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</si>
  <si>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</si>
  <si>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</si>
  <si>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</si>
  <si>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</si>
  <si>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</si>
  <si>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</si>
  <si>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</si>
  <si>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</si>
  <si>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</si>
  <si>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</si>
  <si>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</si>
  <si>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</si>
  <si>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</si>
  <si>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</si>
  <si>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</si>
  <si>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</si>
  <si>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</si>
  <si>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</si>
  <si>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</si>
  <si>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</si>
  <si>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</si>
  <si>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</si>
  <si>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</si>
  <si>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</si>
  <si>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</si>
  <si>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</si>
  <si>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</si>
  <si>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</si>
  <si>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</si>
  <si>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</si>
  <si>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</si>
  <si>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</si>
  <si>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</si>
  <si>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</si>
  <si>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</si>
  <si>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</si>
  <si>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</si>
  <si>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</si>
  <si>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</si>
  <si>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</si>
  <si>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</si>
  <si>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</si>
  <si>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</si>
  <si>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</si>
  <si>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</si>
  <si>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</si>
  <si>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</si>
  <si>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</si>
  <si>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</si>
  <si>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</si>
  <si>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</si>
  <si>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</si>
  <si>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</si>
  <si>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</si>
  <si>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</si>
  <si>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</si>
  <si>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</si>
  <si>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</si>
  <si>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</si>
  <si>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</si>
  <si>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</si>
  <si>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</si>
  <si>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</si>
  <si>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</si>
  <si>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</si>
  <si>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</si>
  <si>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</si>
  <si>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</si>
  <si>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</si>
  <si>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</si>
  <si>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</si>
  <si>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</si>
  <si>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</si>
  <si>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</si>
  <si>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</si>
  <si>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</si>
  <si>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</si>
  <si>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</si>
  <si>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</si>
  <si>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</si>
  <si>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</si>
  <si>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</si>
  <si>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</si>
  <si>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</si>
  <si>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</si>
  <si>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</si>
  <si>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</si>
  <si>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</si>
  <si>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</si>
  <si>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</si>
  <si>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</si>
  <si>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</si>
  <si>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</si>
  <si>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</si>
  <si>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</si>
  <si>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</si>
  <si>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</si>
  <si>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</si>
  <si>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</si>
  <si>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</si>
  <si>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</si>
  <si>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</si>
  <si>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</si>
  <si>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</si>
  <si>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</si>
  <si>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</si>
  <si>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</si>
  <si>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</si>
  <si>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</si>
  <si>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</si>
  <si>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</si>
  <si>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</si>
  <si>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</si>
  <si>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</si>
  <si>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</si>
  <si>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</si>
  <si>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</si>
  <si>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</si>
  <si>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</si>
  <si>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</si>
  <si>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</si>
  <si>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</si>
  <si>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</si>
  <si>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</si>
  <si>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</si>
  <si>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</si>
  <si>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</si>
  <si>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</si>
  <si>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</si>
  <si>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</si>
  <si>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</si>
  <si>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</si>
  <si>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</si>
  <si>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</si>
  <si>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</si>
  <si>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</si>
  <si>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</si>
  <si>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</si>
  <si>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</si>
  <si>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</si>
  <si>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</si>
  <si>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</si>
  <si>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</si>
  <si>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</si>
  <si>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</si>
  <si>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</si>
  <si>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</si>
  <si>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</si>
  <si>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</si>
  <si>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</si>
  <si>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</si>
  <si>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</si>
  <si>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</si>
  <si>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</si>
  <si>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</si>
  <si>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</si>
  <si>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</si>
  <si>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</si>
  <si>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</si>
  <si>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</si>
  <si>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</si>
  <si>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</si>
  <si>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</si>
  <si>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</si>
  <si>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</si>
  <si>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</si>
  <si>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</si>
  <si>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</si>
  <si>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</si>
  <si>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</si>
  <si>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</si>
  <si>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</si>
  <si>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</si>
  <si>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</si>
  <si>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</si>
  <si>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</si>
  <si>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</si>
  <si>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</si>
  <si>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</si>
  <si>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</si>
  <si>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</si>
  <si>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</si>
  <si>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</si>
  <si>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</si>
  <si>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</si>
  <si>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</si>
  <si>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</si>
  <si>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</si>
  <si>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</si>
  <si>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</si>
  <si>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</si>
  <si>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</si>
  <si>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</si>
  <si>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</si>
  <si>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</si>
  <si>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</si>
  <si>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</si>
  <si>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</si>
  <si>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</si>
  <si>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</si>
  <si>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</si>
  <si>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</si>
  <si>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</si>
  <si>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</si>
  <si>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</si>
  <si>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</si>
  <si>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</si>
  <si>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</si>
  <si>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</si>
  <si>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</si>
  <si>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</si>
  <si>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</si>
  <si>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</si>
  <si>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</si>
  <si>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</si>
  <si>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</si>
  <si>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</si>
  <si>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</si>
  <si>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</si>
  <si>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</si>
  <si>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</si>
  <si>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</si>
  <si>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</si>
  <si>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</si>
  <si>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</si>
  <si>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</si>
  <si>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</si>
  <si>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</si>
  <si>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</si>
  <si>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</si>
  <si>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</si>
  <si>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</si>
  <si>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</si>
  <si>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</si>
  <si>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</si>
  <si>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</si>
  <si>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</si>
  <si>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</si>
  <si>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</si>
  <si>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</si>
  <si>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</si>
  <si>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</si>
  <si>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</si>
  <si>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</si>
  <si>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</si>
  <si>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</si>
  <si>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</si>
  <si>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</si>
  <si>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</si>
  <si>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</si>
  <si>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</si>
  <si>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</si>
  <si>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</si>
  <si>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</si>
  <si>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</si>
  <si>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</si>
  <si>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</si>
  <si>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</si>
  <si>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</si>
  <si>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</si>
  <si>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</si>
  <si>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</si>
  <si>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</si>
  <si>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</si>
  <si>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</si>
  <si>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</si>
  <si>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</si>
  <si>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</si>
  <si>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</si>
  <si>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</si>
  <si>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</si>
  <si>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</si>
  <si>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</si>
  <si>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</si>
  <si>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</si>
  <si>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</si>
  <si>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</si>
  <si>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</si>
  <si>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</si>
  <si>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</si>
  <si>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</si>
  <si>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</si>
  <si>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</si>
  <si>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</si>
  <si>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</si>
  <si>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</si>
  <si>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</si>
  <si>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</si>
  <si>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</si>
  <si>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</si>
  <si>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</si>
  <si>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</si>
  <si>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</si>
  <si>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</si>
  <si>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</si>
  <si>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</si>
  <si>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</si>
  <si>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</si>
  <si>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</si>
  <si>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</si>
  <si>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</si>
  <si>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</si>
  <si>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</si>
  <si>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</si>
  <si>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</si>
  <si>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</si>
  <si>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</si>
  <si>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</si>
  <si>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</si>
  <si>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</si>
  <si>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</si>
  <si>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</si>
  <si>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</si>
  <si>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</si>
  <si>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</si>
  <si>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</si>
  <si>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</si>
  <si>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</si>
  <si>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</si>
  <si>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</si>
  <si>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</si>
  <si>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</si>
  <si>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</si>
  <si>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</si>
  <si>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</si>
  <si>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</si>
  <si>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</si>
  <si>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</si>
  <si>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</si>
  <si>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</si>
  <si>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</si>
  <si>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</si>
  <si>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</si>
  <si>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</si>
  <si>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</si>
  <si>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</si>
  <si>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</si>
  <si>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</si>
  <si>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</si>
  <si>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</si>
  <si>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</si>
  <si>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</si>
  <si>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</si>
  <si>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</si>
  <si>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</si>
  <si>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</si>
  <si>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</si>
  <si>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</si>
  <si>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</si>
  <si>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</si>
  <si>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</si>
  <si>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</si>
  <si>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</si>
  <si>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</si>
  <si>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</si>
  <si>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</si>
  <si>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</si>
  <si>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</si>
  <si>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</si>
  <si>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</si>
  <si>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</si>
  <si>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</si>
  <si>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</si>
  <si>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</si>
  <si>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</si>
  <si>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</si>
  <si>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</si>
  <si>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</si>
  <si>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</si>
  <si>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</si>
  <si>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</si>
  <si>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</si>
  <si>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</si>
  <si>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</si>
  <si>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</si>
  <si>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</si>
  <si>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</si>
  <si>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</si>
  <si>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</si>
  <si>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</si>
  <si>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</si>
  <si>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</si>
  <si>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</si>
  <si>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</si>
  <si>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</si>
  <si>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</si>
  <si>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</si>
  <si>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</si>
  <si>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</si>
  <si>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</si>
  <si>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</si>
  <si>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</si>
  <si>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</si>
  <si>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</si>
  <si>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</si>
  <si>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</si>
  <si>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</si>
  <si>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</si>
  <si>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</si>
  <si>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</si>
  <si>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</si>
  <si>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</si>
  <si>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</si>
  <si>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</si>
  <si>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</si>
  <si>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</si>
  <si>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</si>
  <si>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</si>
  <si>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</si>
  <si>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</si>
  <si>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</si>
  <si>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</si>
  <si>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</si>
  <si>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</si>
  <si>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</si>
  <si>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</si>
  <si>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</si>
  <si>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</si>
  <si>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</si>
  <si>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</si>
  <si>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</si>
  <si>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</si>
  <si>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</si>
  <si>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</si>
  <si>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</si>
  <si>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</si>
  <si>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</si>
  <si>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</si>
  <si>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</si>
  <si>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</si>
  <si>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</si>
  <si>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</si>
  <si>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</si>
  <si>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</si>
  <si>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</si>
  <si>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</si>
  <si>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</si>
  <si>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</si>
  <si>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</si>
  <si>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</si>
  <si>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</si>
  <si>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</si>
  <si>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</si>
  <si>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</si>
  <si>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</si>
  <si>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</si>
  <si>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</si>
  <si>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</si>
  <si>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</si>
  <si>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</si>
  <si>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</si>
  <si>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</si>
  <si>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</si>
  <si>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</si>
  <si>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</si>
  <si>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</si>
  <si>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</si>
  <si>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</si>
  <si>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</si>
  <si>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</si>
  <si>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</si>
  <si>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</si>
  <si>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</si>
  <si>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</si>
  <si>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</si>
  <si>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</si>
  <si>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</si>
  <si>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</si>
  <si>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</si>
  <si>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</si>
  <si>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</si>
  <si>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</si>
  <si>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</si>
  <si>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</si>
  <si>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</si>
  <si>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</si>
  <si>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</si>
  <si>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</si>
  <si>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</si>
  <si>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</si>
  <si>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</si>
  <si>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</si>
  <si>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</si>
  <si>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</si>
  <si>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</si>
  <si>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</si>
  <si>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</si>
  <si>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</si>
  <si>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</si>
  <si>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</si>
  <si>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</si>
  <si>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</si>
  <si>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</si>
  <si>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</si>
  <si>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</si>
  <si>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</si>
  <si>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</si>
  <si>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</si>
  <si>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</si>
  <si>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</si>
  <si>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</si>
  <si>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</si>
  <si>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</si>
  <si>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</si>
  <si>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</si>
  <si>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</si>
  <si>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</si>
  <si>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</si>
  <si>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</si>
  <si>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</si>
  <si>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</si>
  <si>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</si>
  <si>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</si>
  <si>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</si>
  <si>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</si>
  <si>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</si>
  <si>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</si>
  <si>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</si>
  <si>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</si>
  <si>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</si>
  <si>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</si>
  <si>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</si>
  <si>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</si>
  <si>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</si>
  <si>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</si>
  <si>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</si>
  <si>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</si>
  <si>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</si>
  <si>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</si>
  <si>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</si>
  <si>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</si>
  <si>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</si>
  <si>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</si>
  <si>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</si>
  <si>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</si>
  <si>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</si>
  <si>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</si>
  <si>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</si>
  <si>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</si>
  <si>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</si>
  <si>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</si>
  <si>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</si>
  <si>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</si>
  <si>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</si>
  <si>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</si>
  <si>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</si>
  <si>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</si>
  <si>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</si>
  <si>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</si>
  <si>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</si>
  <si>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</si>
  <si>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</si>
  <si>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</si>
  <si>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</si>
  <si>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</si>
  <si>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</si>
  <si>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</si>
  <si>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</si>
  <si>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</si>
  <si>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</si>
  <si>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</si>
  <si>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</si>
  <si>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</si>
  <si>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</si>
  <si>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</si>
  <si>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</si>
  <si>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</si>
  <si>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</si>
  <si>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</si>
  <si>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</si>
  <si>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</si>
  <si>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</si>
  <si>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</si>
  <si>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</si>
  <si>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</si>
  <si>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</si>
  <si>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</si>
  <si>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</si>
  <si>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</si>
  <si>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</si>
  <si>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</si>
  <si>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</si>
  <si>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</si>
  <si>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</si>
  <si>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</si>
  <si>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</si>
  <si>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</si>
  <si>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</si>
  <si>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</si>
  <si>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</si>
  <si>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</si>
  <si>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</si>
  <si>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</si>
  <si>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</si>
  <si>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</si>
  <si>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</si>
  <si>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</si>
  <si>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</si>
  <si>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</si>
  <si>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</si>
  <si>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</si>
  <si>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</si>
  <si>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</si>
  <si>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</si>
  <si>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</si>
  <si>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</si>
  <si>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</si>
  <si>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</si>
  <si>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</si>
  <si>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</si>
  <si>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</si>
  <si>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</si>
  <si>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</si>
  <si>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</si>
  <si>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</si>
  <si>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</si>
  <si>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</si>
  <si>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</si>
  <si>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</si>
  <si>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</si>
  <si>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</si>
  <si>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</si>
  <si>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</si>
  <si>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</si>
  <si>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</si>
  <si>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</si>
  <si>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</si>
  <si>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</si>
  <si>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</si>
  <si>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</si>
  <si>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</si>
  <si>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</si>
  <si>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</si>
  <si>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</si>
  <si>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</si>
  <si>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</si>
  <si>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</si>
  <si>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</si>
  <si>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</si>
  <si>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</si>
  <si>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</si>
  <si>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</si>
  <si>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</si>
  <si>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</si>
  <si>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</si>
  <si>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</si>
  <si>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</si>
  <si>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</si>
  <si>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</si>
  <si>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</si>
  <si>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</si>
  <si>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</si>
  <si>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</si>
  <si>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</si>
  <si>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</si>
  <si>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</si>
  <si>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</si>
  <si>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</si>
  <si>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</si>
  <si>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</si>
  <si>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</si>
  <si>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</si>
  <si>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</si>
  <si>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</si>
  <si>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</si>
  <si>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</si>
  <si>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</si>
  <si>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</si>
  <si>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</si>
  <si>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</si>
  <si>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</si>
  <si>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</si>
  <si>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</si>
  <si>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</si>
  <si>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</si>
  <si>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</si>
  <si>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</si>
  <si>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</si>
  <si>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</si>
  <si>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</si>
  <si>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</si>
  <si>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</si>
  <si>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</si>
  <si>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</si>
  <si>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</si>
  <si>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</si>
  <si>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</si>
  <si>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</si>
  <si>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</si>
  <si>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</si>
  <si>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</si>
  <si>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</si>
  <si>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</si>
  <si>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</si>
  <si>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</si>
  <si>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</si>
  <si>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</si>
  <si>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</si>
  <si>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</si>
  <si>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</si>
  <si>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</si>
  <si>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</si>
  <si>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</si>
  <si>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</si>
  <si>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</si>
  <si>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</si>
  <si>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</si>
  <si>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</si>
  <si>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</si>
  <si>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</si>
  <si>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</si>
  <si>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</si>
  <si>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</si>
  <si>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</si>
  <si>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</si>
  <si>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</si>
  <si>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</si>
  <si>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</si>
  <si>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</si>
  <si>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</si>
  <si>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</si>
  <si>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</si>
  <si>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</si>
  <si>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</si>
  <si>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</si>
  <si>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</si>
  <si>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</si>
  <si>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</si>
  <si>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</si>
  <si>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</si>
  <si>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</si>
  <si>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</si>
  <si>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</si>
  <si>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</si>
  <si>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</si>
  <si>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</si>
  <si>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</si>
  <si>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</si>
  <si>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</si>
  <si>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</si>
  <si>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</si>
  <si>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</si>
  <si>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</si>
  <si>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</si>
  <si>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</si>
  <si>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</si>
  <si>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</si>
  <si>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</si>
  <si>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</si>
  <si>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</si>
  <si>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</si>
  <si>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</si>
  <si>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</si>
  <si>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</si>
  <si>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</si>
  <si>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</si>
  <si>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</si>
  <si>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</si>
  <si>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</si>
  <si>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</si>
  <si>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</si>
  <si>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</si>
  <si>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</si>
  <si>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</si>
  <si>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</si>
  <si>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</si>
  <si>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</si>
  <si>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</si>
  <si>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</si>
  <si>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</si>
  <si>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</si>
  <si>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</si>
  <si>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</si>
  <si>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</si>
  <si>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</si>
  <si>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</si>
  <si>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</si>
  <si>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</si>
  <si>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</si>
  <si>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</si>
  <si>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</si>
  <si>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</si>
  <si>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</si>
  <si>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</si>
  <si>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</si>
  <si>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</si>
  <si>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</si>
  <si>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</si>
  <si>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</si>
  <si>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</si>
  <si>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</si>
  <si>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</si>
  <si>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</si>
  <si>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</si>
  <si>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</si>
  <si>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</si>
  <si>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</si>
  <si>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</si>
  <si>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</si>
  <si>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</si>
  <si>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</si>
  <si>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</si>
  <si>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</si>
  <si>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</si>
  <si>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</si>
  <si>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</si>
  <si>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</si>
  <si>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</si>
  <si>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</si>
  <si>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</si>
  <si>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</si>
  <si>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</si>
  <si>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</si>
  <si>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</si>
  <si>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</si>
  <si>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</si>
  <si>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</si>
  <si>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</si>
  <si>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</si>
  <si>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</si>
  <si>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</si>
  <si>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</si>
  <si>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</si>
  <si>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</si>
  <si>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</si>
  <si>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</si>
  <si>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</si>
  <si>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</si>
  <si>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</si>
  <si>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</si>
  <si>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</si>
  <si>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</si>
  <si>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</si>
  <si>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</si>
  <si>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</si>
  <si>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</si>
  <si>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</si>
  <si>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</si>
  <si>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</si>
  <si>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</si>
  <si>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</si>
  <si>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</si>
  <si>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</si>
  <si>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</si>
  <si>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</si>
  <si>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</si>
  <si>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</si>
  <si>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</si>
  <si>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</si>
  <si>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</si>
  <si>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</si>
  <si>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</si>
  <si>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</si>
  <si>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</si>
  <si>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</si>
  <si>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</si>
  <si>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</si>
  <si>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</si>
  <si>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</si>
  <si>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</si>
  <si>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</si>
  <si>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</si>
  <si>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</si>
  <si>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</si>
  <si>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</si>
  <si>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</si>
  <si>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</si>
  <si>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</si>
  <si>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</si>
  <si>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</si>
  <si>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</si>
  <si>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</si>
  <si>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</si>
  <si>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</si>
  <si>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</si>
  <si>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</si>
  <si>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</si>
  <si>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</si>
  <si>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</si>
  <si>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</si>
  <si>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</si>
  <si>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</si>
  <si>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</si>
  <si>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</si>
  <si>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</si>
  <si>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</si>
  <si>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</si>
  <si>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</si>
  <si>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</si>
  <si>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</si>
  <si>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</si>
  <si>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</si>
  <si>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</si>
  <si>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</si>
  <si>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</si>
  <si>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</si>
  <si>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</si>
  <si>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</si>
  <si>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</si>
  <si>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</si>
  <si>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</si>
  <si>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</si>
  <si>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</si>
  <si>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</si>
  <si>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</si>
  <si>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</si>
  <si>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</si>
  <si>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</si>
  <si>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</si>
  <si>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</si>
  <si>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</si>
  <si>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</si>
  <si>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</si>
  <si>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</si>
  <si>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</si>
  <si>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</si>
  <si>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</si>
  <si>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</si>
  <si>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</si>
  <si>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</si>
  <si>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</si>
  <si>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</si>
  <si>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</si>
  <si>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</si>
  <si>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</si>
  <si>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</si>
  <si>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</si>
  <si>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</si>
  <si>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</si>
  <si>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</si>
  <si>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</si>
  <si>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</si>
  <si>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</si>
  <si>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</si>
  <si>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</si>
  <si>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</si>
  <si>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</si>
  <si>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</si>
  <si>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</si>
  <si>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</si>
  <si>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</si>
  <si>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</si>
  <si>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</si>
  <si>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</si>
  <si>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</si>
  <si>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</si>
  <si>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</si>
  <si>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</si>
  <si>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</si>
  <si>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</si>
  <si>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</si>
  <si>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</si>
  <si>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</si>
  <si>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</si>
  <si>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</si>
  <si>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</si>
  <si>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</si>
  <si>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</si>
  <si>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</si>
  <si>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</si>
  <si>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</si>
  <si>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</si>
  <si>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</si>
  <si>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</si>
  <si>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</si>
  <si>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</si>
  <si>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</si>
  <si>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</si>
  <si>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</si>
  <si>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</si>
  <si>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</si>
  <si>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</si>
  <si>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</si>
  <si>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</si>
  <si>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</si>
  <si>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</si>
  <si>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</si>
  <si>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</si>
  <si>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</si>
  <si>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</si>
  <si>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</si>
  <si>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</si>
  <si>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</si>
  <si>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</si>
  <si>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</si>
  <si>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</si>
  <si>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</si>
  <si>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</si>
  <si>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</si>
  <si>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</si>
  <si>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</si>
  <si>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</si>
  <si>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</si>
  <si>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</si>
  <si>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</si>
  <si>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</si>
  <si>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</si>
  <si>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</si>
  <si>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</si>
  <si>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</si>
  <si>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</si>
  <si>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</si>
  <si>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</si>
  <si>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</si>
  <si>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</si>
  <si>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</si>
  <si>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</si>
  <si>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</si>
  <si>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</si>
  <si>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</si>
  <si>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</si>
  <si>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</si>
  <si>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</si>
  <si>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</si>
  <si>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</si>
  <si>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</si>
  <si>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</si>
  <si>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</si>
  <si>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</si>
  <si>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</si>
  <si>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</si>
  <si>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</si>
  <si>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</si>
  <si>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</si>
  <si>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</si>
  <si>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</si>
  <si>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</si>
  <si>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</si>
  <si>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</si>
  <si>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</si>
  <si>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</si>
  <si>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</si>
  <si>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</si>
  <si>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</si>
  <si>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</si>
  <si>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</si>
  <si>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</si>
  <si>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</si>
  <si>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</si>
  <si>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</si>
  <si>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</si>
  <si>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</si>
  <si>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</si>
  <si>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</si>
  <si>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</si>
  <si>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</si>
  <si>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</si>
  <si>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</si>
  <si>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</si>
  <si>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</si>
  <si>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</si>
  <si>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</si>
  <si>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</si>
  <si>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</si>
  <si>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</si>
  <si>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</si>
  <si>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</si>
  <si>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</si>
  <si>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</si>
  <si>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</si>
  <si>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</si>
  <si>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</si>
  <si>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</si>
  <si>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</si>
  <si>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</si>
  <si>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</si>
  <si>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</si>
  <si>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</si>
  <si>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</si>
  <si>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</si>
  <si>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</si>
  <si>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</si>
  <si>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</si>
  <si>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</si>
  <si>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</si>
  <si>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</si>
  <si>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</si>
  <si>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</si>
  <si>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</si>
  <si>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</si>
  <si>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</si>
  <si>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</si>
  <si>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</si>
  <si>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</si>
  <si>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</si>
  <si>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</si>
  <si>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</si>
  <si>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</si>
  <si>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</si>
  <si>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</si>
  <si>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</si>
  <si>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</si>
  <si>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</si>
  <si>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</si>
  <si>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</si>
  <si>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</si>
  <si>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</si>
  <si>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</si>
  <si>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</si>
  <si>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</si>
  <si>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</si>
  <si>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</si>
  <si>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</si>
  <si>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</si>
  <si>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</si>
  <si>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</si>
  <si>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</si>
  <si>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</si>
  <si>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</si>
  <si>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</si>
  <si>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</si>
  <si>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</si>
  <si>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</si>
  <si>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</si>
  <si>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</si>
  <si>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</si>
  <si>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</si>
  <si>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</si>
  <si>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</si>
  <si>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</si>
  <si>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</si>
  <si>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</si>
  <si>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</si>
  <si>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</si>
  <si>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</si>
  <si>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</si>
  <si>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</si>
  <si>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</si>
  <si>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</si>
  <si>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</si>
  <si>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</si>
  <si>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</si>
  <si>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</si>
  <si>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</si>
  <si>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</si>
  <si>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</si>
  <si>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</si>
  <si>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</si>
  <si>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</si>
  <si>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</si>
  <si>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</si>
  <si>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</si>
  <si>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</si>
  <si>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</si>
  <si>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</si>
  <si>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</si>
  <si>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</si>
  <si>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</si>
  <si>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</si>
  <si>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</si>
  <si>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</si>
  <si>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</si>
  <si>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</si>
  <si>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</si>
  <si>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</si>
  <si>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</si>
  <si>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</si>
  <si>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</si>
  <si>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</si>
  <si>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</si>
  <si>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</si>
  <si>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</si>
  <si>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</si>
  <si>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</si>
  <si>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</si>
  <si>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</si>
  <si>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</si>
  <si>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</si>
  <si>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</si>
  <si>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</si>
  <si>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</si>
  <si>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</si>
  <si>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</si>
  <si>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</si>
  <si>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</si>
  <si>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</si>
  <si>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</si>
  <si>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</si>
  <si>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</si>
  <si>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</si>
  <si>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</si>
  <si>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</si>
  <si>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</si>
  <si>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</si>
  <si>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</si>
  <si>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</si>
  <si>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</si>
  <si>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</si>
  <si>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</si>
  <si>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</si>
  <si>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</si>
  <si>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</si>
  <si>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</si>
  <si>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</si>
  <si>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</si>
  <si>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</si>
  <si>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</si>
  <si>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</si>
  <si>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</si>
  <si>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</si>
  <si>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</si>
  <si>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</si>
  <si>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</si>
  <si>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</si>
  <si>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</si>
  <si>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</si>
  <si>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</si>
  <si>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</si>
  <si>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</si>
  <si>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</si>
  <si>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</si>
  <si>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</si>
  <si>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</si>
  <si>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</si>
  <si>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</si>
  <si>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</si>
  <si>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</si>
  <si>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</si>
  <si>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</si>
  <si>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</si>
  <si>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</si>
  <si>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</si>
  <si>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</si>
  <si>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</si>
  <si>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</si>
  <si>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</si>
  <si>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</si>
  <si>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</si>
  <si>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</si>
  <si>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</si>
  <si>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</si>
  <si>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</si>
  <si>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</si>
  <si>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</si>
  <si>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</si>
  <si>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</si>
  <si>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</si>
  <si>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</si>
  <si>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</si>
  <si>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</si>
  <si>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</si>
  <si>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</si>
  <si>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</si>
  <si>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</si>
  <si>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</si>
  <si>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</si>
  <si>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</si>
  <si>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</si>
  <si>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</si>
  <si>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</si>
  <si>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</si>
  <si>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</si>
  <si>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</si>
  <si>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</si>
  <si>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</si>
  <si>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</si>
  <si>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</si>
  <si>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</si>
  <si>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</si>
  <si>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</si>
  <si>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</si>
  <si>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</si>
  <si>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</si>
  <si>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</si>
  <si>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</si>
  <si>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</si>
  <si>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</si>
  <si>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</si>
  <si>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</si>
  <si>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</si>
  <si>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</si>
  <si>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</si>
  <si>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</si>
  <si>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</si>
  <si>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</si>
  <si>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</si>
  <si>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</si>
  <si>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</si>
  <si>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</si>
  <si>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</si>
  <si>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</si>
  <si>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</si>
  <si>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</si>
  <si>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</si>
  <si>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</si>
  <si>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</si>
  <si>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</si>
  <si>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</si>
  <si>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</si>
  <si>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</si>
  <si>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</si>
  <si>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</si>
  <si>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</si>
  <si>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</si>
  <si>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</si>
  <si>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</si>
  <si>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</si>
  <si>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</si>
  <si>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</si>
  <si>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</si>
  <si>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</si>
  <si>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</si>
  <si>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</si>
  <si>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</si>
  <si>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</si>
  <si>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</si>
  <si>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</si>
  <si>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</si>
  <si>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</si>
  <si>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</si>
  <si>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</si>
  <si>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</si>
  <si>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</si>
  <si>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</si>
  <si>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</si>
  <si>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</si>
  <si>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</si>
  <si>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</si>
  <si>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</si>
  <si>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</si>
  <si>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</si>
  <si>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</si>
  <si>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</si>
  <si>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</si>
  <si>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</si>
  <si>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</si>
  <si>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</si>
  <si>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</si>
  <si>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</si>
  <si>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</si>
  <si>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</si>
  <si>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</si>
  <si>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</si>
  <si>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</si>
  <si>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</si>
  <si>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</si>
  <si>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</si>
  <si>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</si>
  <si>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</si>
  <si>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</si>
  <si>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</si>
  <si>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</si>
  <si>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</si>
  <si>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</si>
  <si>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</si>
  <si>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</si>
  <si>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</si>
  <si>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</si>
  <si>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</si>
  <si>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</si>
  <si>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</si>
  <si>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</si>
  <si>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</si>
  <si>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</si>
  <si>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</si>
  <si>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</si>
  <si>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</si>
  <si>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</si>
  <si>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</si>
  <si>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</si>
  <si>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</si>
  <si>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</si>
  <si>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</si>
  <si>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</si>
  <si>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</si>
  <si>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</si>
  <si>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</si>
  <si>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</si>
  <si>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</si>
  <si>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</si>
  <si>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</si>
  <si>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</si>
  <si>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</si>
  <si>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</si>
  <si>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</si>
  <si>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</si>
  <si>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</si>
  <si>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</si>
  <si>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</si>
  <si>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</si>
  <si>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</si>
  <si>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</si>
  <si>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</si>
  <si>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</si>
  <si>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</si>
  <si>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</si>
  <si>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</si>
  <si>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</si>
  <si>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</si>
  <si>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</si>
  <si>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</si>
  <si>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</si>
  <si>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</si>
  <si>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</si>
  <si>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</si>
  <si>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</si>
  <si>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</si>
  <si>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</si>
  <si>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</si>
  <si>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</si>
  <si>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</si>
  <si>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</si>
  <si>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</si>
  <si>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</si>
  <si>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</si>
  <si>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</si>
  <si>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</si>
  <si>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</si>
  <si>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</si>
  <si>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</si>
  <si>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</si>
  <si>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</si>
  <si>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</si>
  <si>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</si>
  <si>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</si>
  <si>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</si>
  <si>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</si>
  <si>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</si>
  <si>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</si>
  <si>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</si>
  <si>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</si>
  <si>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</si>
  <si>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</si>
  <si>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</si>
  <si>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</si>
  <si>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</si>
  <si>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</si>
  <si>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</si>
  <si>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</si>
  <si>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</si>
  <si>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</si>
  <si>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</si>
  <si>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</si>
  <si>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</si>
  <si>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</si>
  <si>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</si>
  <si>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</si>
  <si>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</si>
  <si>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</si>
  <si>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</si>
  <si>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</si>
  <si>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</si>
  <si>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</si>
  <si>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</si>
  <si>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</si>
  <si>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</si>
  <si>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</si>
  <si>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</si>
  <si>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</si>
  <si>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</si>
  <si>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</si>
  <si>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</si>
  <si>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</si>
  <si>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</si>
  <si>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</si>
  <si>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</si>
  <si>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</si>
  <si>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</si>
  <si>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</si>
  <si>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</si>
  <si>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</si>
  <si>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</si>
  <si>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</si>
  <si>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</si>
  <si>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</si>
  <si>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</si>
  <si>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</si>
  <si>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</si>
  <si>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</si>
  <si>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</si>
  <si>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</si>
  <si>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</si>
  <si>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</si>
  <si>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</si>
  <si>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</si>
  <si>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</si>
  <si>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</si>
  <si>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</si>
  <si>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</si>
  <si>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</si>
  <si>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</si>
  <si>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</si>
  <si>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</si>
  <si>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</si>
  <si>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</si>
  <si>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</si>
  <si>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</si>
  <si>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</si>
  <si>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</si>
  <si>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</si>
  <si>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</si>
  <si>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</si>
  <si>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</si>
  <si>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</si>
  <si>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</si>
  <si>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</si>
  <si>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</si>
  <si>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</si>
  <si>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</si>
  <si>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</si>
  <si>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</si>
  <si>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</si>
  <si>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</si>
  <si>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</si>
  <si>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</si>
  <si>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</si>
  <si>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</si>
  <si>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</si>
  <si>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</si>
  <si>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</si>
  <si>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</si>
  <si>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</si>
  <si>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</si>
  <si>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</si>
  <si>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</si>
  <si>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</si>
  <si>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</si>
  <si>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</si>
  <si>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</si>
  <si>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</si>
  <si>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</si>
  <si>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</si>
  <si>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</si>
  <si>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</si>
  <si>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</si>
  <si>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</si>
  <si>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</si>
  <si>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</si>
  <si>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</si>
  <si>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</si>
  <si>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</si>
  <si>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</si>
  <si>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</si>
  <si>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</si>
  <si>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</si>
  <si>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</si>
  <si>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</si>
  <si>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</si>
  <si>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</si>
  <si>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</si>
  <si>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</si>
  <si>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</si>
  <si>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</si>
  <si>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</si>
  <si>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</si>
  <si>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</si>
  <si>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</si>
  <si>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</si>
  <si>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</si>
  <si>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</si>
  <si>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</si>
  <si>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</si>
  <si>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</si>
  <si>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</si>
  <si>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</si>
  <si>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</si>
  <si>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</si>
  <si>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</si>
  <si>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</si>
  <si>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</si>
  <si>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</si>
  <si>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</si>
  <si>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</si>
  <si>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</si>
  <si>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</si>
  <si>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</si>
  <si>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</si>
  <si>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</si>
  <si>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</si>
  <si>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</si>
  <si>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</si>
  <si>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</si>
  <si>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</si>
  <si>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</si>
  <si>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</si>
  <si>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</si>
  <si>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</si>
  <si>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</si>
  <si>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</si>
  <si>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</si>
  <si>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</si>
  <si>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</si>
  <si>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</si>
  <si>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</si>
  <si>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</si>
  <si>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</si>
  <si>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</si>
  <si>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</si>
  <si>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</si>
  <si>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</si>
  <si>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</si>
  <si>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</si>
  <si>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</si>
  <si>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</si>
  <si>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</si>
  <si>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</si>
  <si>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</si>
  <si>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</si>
  <si>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</si>
  <si>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</si>
  <si>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</si>
  <si>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</si>
  <si>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</si>
  <si>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</si>
  <si>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</si>
  <si>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</si>
  <si>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</si>
  <si>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</si>
  <si>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</si>
  <si>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</si>
  <si>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</si>
  <si>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</si>
  <si>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</si>
  <si>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</si>
  <si>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</si>
  <si>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</si>
  <si>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</si>
  <si>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</si>
  <si>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</si>
  <si>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</si>
  <si>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</si>
  <si>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</si>
  <si>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</si>
  <si>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</si>
  <si>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</si>
  <si>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</si>
  <si>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</si>
  <si>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</si>
  <si>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</si>
  <si>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</si>
  <si>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</si>
  <si>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</si>
  <si>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</si>
  <si>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</si>
  <si>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</si>
  <si>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</si>
  <si>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</si>
  <si>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</si>
  <si>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</si>
  <si>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</si>
  <si>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</si>
  <si>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</si>
  <si>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</si>
  <si>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</si>
  <si>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</si>
  <si>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</si>
  <si>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</si>
  <si>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</si>
  <si>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</si>
  <si>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</si>
  <si>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</si>
  <si>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</si>
  <si>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</si>
  <si>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</si>
  <si>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</si>
  <si>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</si>
  <si>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</si>
  <si>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</si>
  <si>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</si>
  <si>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</si>
  <si>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</si>
  <si>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</si>
  <si>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</si>
  <si>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</si>
  <si>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</si>
  <si>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</si>
  <si>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</si>
  <si>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</si>
  <si>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</si>
  <si>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</si>
  <si>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</si>
  <si>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</si>
  <si>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</si>
  <si>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</si>
  <si>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</si>
  <si>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</si>
  <si>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</si>
  <si>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</si>
  <si>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</si>
  <si>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</si>
  <si>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</si>
  <si>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</si>
  <si>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</si>
  <si>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</si>
  <si>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</si>
  <si>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</si>
  <si>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</si>
  <si>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</si>
  <si>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</si>
  <si>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</si>
  <si>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</si>
  <si>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</si>
  <si>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</si>
  <si>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</si>
  <si>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</si>
  <si>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</si>
  <si>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</si>
  <si>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</si>
  <si>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</si>
  <si>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</si>
  <si>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</si>
  <si>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</si>
  <si>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</si>
  <si>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</si>
  <si>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</si>
  <si>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</si>
  <si>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</si>
  <si>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</si>
  <si>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</si>
  <si>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</si>
  <si>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</si>
  <si>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</si>
  <si>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</si>
  <si>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</si>
  <si>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</si>
  <si>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</si>
  <si>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</si>
  <si>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</si>
  <si>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</si>
  <si>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</si>
  <si>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</si>
  <si>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</si>
  <si>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</si>
  <si>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</si>
  <si>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</si>
  <si>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</si>
  <si>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</si>
  <si>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</si>
  <si>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</si>
  <si>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</si>
  <si>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</si>
  <si>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</si>
  <si>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</si>
  <si>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</si>
  <si>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</si>
  <si>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</si>
  <si>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</si>
  <si>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</si>
  <si>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</si>
  <si>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</si>
  <si>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</si>
  <si>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</si>
  <si>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</si>
  <si>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</si>
  <si>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</si>
  <si>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</si>
  <si>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</si>
  <si>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</si>
  <si>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</si>
  <si>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</si>
  <si>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</si>
  <si>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</si>
  <si>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</si>
  <si>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</si>
  <si>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</si>
  <si>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</si>
  <si>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</si>
  <si>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</si>
  <si>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</si>
  <si>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</si>
  <si>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</si>
  <si>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</si>
  <si>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</si>
  <si>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</si>
  <si>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</si>
  <si>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</si>
  <si>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</si>
  <si>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</si>
  <si>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</si>
  <si>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</si>
  <si>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</si>
  <si>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</si>
  <si>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</si>
  <si>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</si>
  <si>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</si>
  <si>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</si>
  <si>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</si>
  <si>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</si>
  <si>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</si>
  <si>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</si>
  <si>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</si>
  <si>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</si>
  <si>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</si>
  <si>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</si>
  <si>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</si>
  <si>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</si>
  <si>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</si>
  <si>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</si>
  <si>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</si>
  <si>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</si>
  <si>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</si>
  <si>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</si>
  <si>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</si>
  <si>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</si>
  <si>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</si>
  <si>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</si>
  <si>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</si>
  <si>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</si>
  <si>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</si>
  <si>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</si>
  <si>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</si>
  <si>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</si>
  <si>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</si>
  <si>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</si>
  <si>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</si>
  <si>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</si>
  <si>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</si>
  <si>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</si>
  <si>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</si>
  <si>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</si>
  <si>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</si>
  <si>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</si>
  <si>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</si>
  <si>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</si>
  <si>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</si>
  <si>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</si>
  <si>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</si>
  <si>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</si>
  <si>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</si>
  <si>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</si>
  <si>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</si>
  <si>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</si>
  <si>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</si>
  <si>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</si>
  <si>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</si>
  <si>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</si>
  <si>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</si>
  <si>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</si>
  <si>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</si>
  <si>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</si>
  <si>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</si>
  <si>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</si>
  <si>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</si>
  <si>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</si>
  <si>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</si>
  <si>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</si>
  <si>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</si>
  <si>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</si>
  <si>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</si>
  <si>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</si>
  <si>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</si>
  <si>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</si>
  <si>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</si>
  <si>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</si>
  <si>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</si>
  <si>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</si>
  <si>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</si>
  <si>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</si>
  <si>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</si>
  <si>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</si>
  <si>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</si>
  <si>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</si>
  <si>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</si>
  <si>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</si>
  <si>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</si>
  <si>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</si>
  <si>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</si>
  <si>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</si>
  <si>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</si>
  <si>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</si>
  <si>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</si>
  <si>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</si>
  <si>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</si>
  <si>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</si>
  <si>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</si>
  <si>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</si>
  <si>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</si>
  <si>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</si>
  <si>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</si>
  <si>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</si>
  <si>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</si>
  <si>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</si>
  <si>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</si>
  <si>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</si>
  <si>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</si>
  <si>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</si>
  <si>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</si>
  <si>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</si>
  <si>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</si>
  <si>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</si>
  <si>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</si>
  <si>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</si>
  <si>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</si>
  <si>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</si>
  <si>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</si>
  <si>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</si>
  <si>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</si>
  <si>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</si>
  <si>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</si>
  <si>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</si>
  <si>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</si>
  <si>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</si>
  <si>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</si>
  <si>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</si>
  <si>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</si>
  <si>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</si>
  <si>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</si>
  <si>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</si>
  <si>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</si>
  <si>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</si>
  <si>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</si>
  <si>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</si>
  <si>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</si>
  <si>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</si>
  <si>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</si>
  <si>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</si>
  <si>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</si>
  <si>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</si>
  <si>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</si>
  <si>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</si>
  <si>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</si>
  <si>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</si>
  <si>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</si>
  <si>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</si>
  <si>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</si>
  <si>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</si>
  <si>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</si>
  <si>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</si>
  <si>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</si>
  <si>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</si>
  <si>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</si>
  <si>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</si>
  <si>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</si>
  <si>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</si>
  <si>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</si>
  <si>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</si>
  <si>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</si>
  <si>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</si>
  <si>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</si>
  <si>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</si>
  <si>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</si>
  <si>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</si>
  <si>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</si>
  <si>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</si>
  <si>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</si>
  <si>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</si>
  <si>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</si>
  <si>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</si>
  <si>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</si>
  <si>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</si>
  <si>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</si>
  <si>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</si>
  <si>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</si>
  <si>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</si>
  <si>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</si>
  <si>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</si>
  <si>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</si>
  <si>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</si>
  <si>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</si>
  <si>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</si>
  <si>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</si>
  <si>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</si>
  <si>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</si>
  <si>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</si>
  <si>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</si>
  <si>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</si>
  <si>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</si>
  <si>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</si>
  <si>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</si>
  <si>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</si>
  <si>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</si>
  <si>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</si>
  <si>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</si>
  <si>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</si>
  <si>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</si>
  <si>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</si>
  <si>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</si>
  <si>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</si>
  <si>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</si>
  <si>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</si>
  <si>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</si>
  <si>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</si>
  <si>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</si>
  <si>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</si>
  <si>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</si>
  <si>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</si>
  <si>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</si>
  <si>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</si>
  <si>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</si>
  <si>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</si>
  <si>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</si>
  <si>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</si>
  <si>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</si>
  <si>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</si>
  <si>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</si>
  <si>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</si>
  <si>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</si>
  <si>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</si>
  <si>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</si>
  <si>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</si>
  <si>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</si>
  <si>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</si>
  <si>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</si>
  <si>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</si>
  <si>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</si>
  <si>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</si>
  <si>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</si>
  <si>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</si>
  <si>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</si>
  <si>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</si>
  <si>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</si>
  <si>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</si>
  <si>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</si>
  <si>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</si>
  <si>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</si>
  <si>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</si>
  <si>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</si>
  <si>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</si>
  <si>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</si>
  <si>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</si>
  <si>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</si>
  <si>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</si>
  <si>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</si>
  <si>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</si>
  <si>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</si>
  <si>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</si>
  <si>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</si>
  <si>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</si>
  <si>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</si>
  <si>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</si>
  <si>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</si>
  <si>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</si>
  <si>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</si>
  <si>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</si>
  <si>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</si>
  <si>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</si>
  <si>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</si>
  <si>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</si>
  <si>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</si>
  <si>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</si>
  <si>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</si>
  <si>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</si>
  <si>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</si>
  <si>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</si>
  <si>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</si>
  <si>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</si>
  <si>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</si>
  <si>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</si>
  <si>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</si>
  <si>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</si>
  <si>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</si>
  <si>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</si>
  <si>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</si>
  <si>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</si>
  <si>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</si>
  <si>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</si>
  <si>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</si>
  <si>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</si>
  <si>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</si>
  <si>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</si>
  <si>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</si>
  <si>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</si>
  <si>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</si>
  <si>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</si>
  <si>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</si>
  <si>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</si>
  <si>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</si>
  <si>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</si>
  <si>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</si>
  <si>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</si>
  <si>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</si>
  <si>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</si>
  <si>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</si>
  <si>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</si>
  <si>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</si>
  <si>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</si>
  <si>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</si>
  <si>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</si>
  <si>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</si>
  <si>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</si>
  <si>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</si>
  <si>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</si>
  <si>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</si>
  <si>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</si>
  <si>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</si>
  <si>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</si>
  <si>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</si>
  <si>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</si>
  <si>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</si>
  <si>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</si>
  <si>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</si>
  <si>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</si>
  <si>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</si>
  <si>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</si>
  <si>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</si>
  <si>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</si>
  <si>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</si>
  <si>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</si>
  <si>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</si>
  <si>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</si>
  <si>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</si>
  <si>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</si>
  <si>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</si>
  <si>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</si>
  <si>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</si>
  <si>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</si>
  <si>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</si>
  <si>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</si>
  <si>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</si>
  <si>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</si>
  <si>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</si>
  <si>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</si>
  <si>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</si>
  <si>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</si>
  <si>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</si>
  <si>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</si>
  <si>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</si>
  <si>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</si>
  <si>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</si>
  <si>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</si>
  <si>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</si>
  <si>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</si>
  <si>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</si>
  <si>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</si>
  <si>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</si>
  <si>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</si>
  <si>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</si>
  <si>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</si>
  <si>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</si>
  <si>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</si>
  <si>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</si>
  <si>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</si>
  <si>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</si>
  <si>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</si>
  <si>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</si>
  <si>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</si>
  <si>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</si>
  <si>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</si>
  <si>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</si>
  <si>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</si>
  <si>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</si>
  <si>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</si>
  <si>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</si>
  <si>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</si>
  <si>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</si>
  <si>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</si>
  <si>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</si>
  <si>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</si>
  <si>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</si>
  <si>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</si>
  <si>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</si>
  <si>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</si>
  <si>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</si>
  <si>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</si>
  <si>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</si>
  <si>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</si>
  <si>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</si>
  <si>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</si>
  <si>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</si>
  <si>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</si>
  <si>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</si>
  <si>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</si>
  <si>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</si>
  <si>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</si>
  <si>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</si>
  <si>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</si>
  <si>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</si>
  <si>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</si>
  <si>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</si>
  <si>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</si>
  <si>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</si>
  <si>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</si>
  <si>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</si>
  <si>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</si>
  <si>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</si>
  <si>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</si>
  <si>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</si>
  <si>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</si>
  <si>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</si>
  <si>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</si>
  <si>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</si>
  <si>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</si>
  <si>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</si>
  <si>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</si>
  <si>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</si>
  <si>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</si>
  <si>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</si>
  <si>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</si>
  <si>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</si>
  <si>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</si>
  <si>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</si>
  <si>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</si>
  <si>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</si>
  <si>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</si>
  <si>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</si>
  <si>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</si>
  <si>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</si>
  <si>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</si>
  <si>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</si>
  <si>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</si>
  <si>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</si>
  <si>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</si>
  <si>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</si>
  <si>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</si>
  <si>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</si>
  <si>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</si>
  <si>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</si>
  <si>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</si>
  <si>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</si>
  <si>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</si>
  <si>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</si>
  <si>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</si>
  <si>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</si>
  <si>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</si>
  <si>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</si>
  <si>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</si>
  <si>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</si>
  <si>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</si>
  <si>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</si>
  <si>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</si>
  <si>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</si>
  <si>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</si>
  <si>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</si>
  <si>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</si>
  <si>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</si>
  <si>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</si>
  <si>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</si>
  <si>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</si>
  <si>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</si>
  <si>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</si>
  <si>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</si>
  <si>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</si>
  <si>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</si>
  <si>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</si>
  <si>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</si>
  <si>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</si>
  <si>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</si>
  <si>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</si>
  <si>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</si>
  <si>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</si>
  <si>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</si>
  <si>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</si>
  <si>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</si>
  <si>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</si>
  <si>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</si>
  <si>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</si>
  <si>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</si>
  <si>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</si>
  <si>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</si>
  <si>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</si>
  <si>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</si>
  <si>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</si>
  <si>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</si>
  <si>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</si>
  <si>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</si>
  <si>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</si>
  <si>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</si>
  <si>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</si>
  <si>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</si>
  <si>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</si>
  <si>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</si>
  <si>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</si>
  <si>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</si>
  <si>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</si>
  <si>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</si>
  <si>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</si>
  <si>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</si>
  <si>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</si>
  <si>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</si>
  <si>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</si>
  <si>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</si>
  <si>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</si>
  <si>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</si>
  <si>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</si>
  <si>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</si>
  <si>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</si>
  <si>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</si>
  <si>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</si>
  <si>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</si>
  <si>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</si>
  <si>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</si>
  <si>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</si>
  <si>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</si>
  <si>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</si>
  <si>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</si>
  <si>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</si>
  <si>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</si>
  <si>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</si>
  <si>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</si>
  <si>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</si>
  <si>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</si>
  <si>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</si>
  <si>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</si>
  <si>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</si>
  <si>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</si>
  <si>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</si>
  <si>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</si>
  <si>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</si>
  <si>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</si>
  <si>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</si>
  <si>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</si>
  <si>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</si>
  <si>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</si>
  <si>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</si>
  <si>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</si>
  <si>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</si>
  <si>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</si>
  <si>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</si>
  <si>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</si>
  <si>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</si>
  <si>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</si>
  <si>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</si>
  <si>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</si>
  <si>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</si>
  <si>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</si>
  <si>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</si>
  <si>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</si>
  <si>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</si>
  <si>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</si>
  <si>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</si>
  <si>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</si>
  <si>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</si>
  <si>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</si>
  <si>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</si>
  <si>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</si>
  <si>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</si>
  <si>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</si>
  <si>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</si>
  <si>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</si>
  <si>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</si>
  <si>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</si>
  <si>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</si>
  <si>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</si>
  <si>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</si>
  <si>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</si>
  <si>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</si>
  <si>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</si>
  <si>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</si>
  <si>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</si>
  <si>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</si>
  <si>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</si>
  <si>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</si>
  <si>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</si>
  <si>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</si>
  <si>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</si>
  <si>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</si>
  <si>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</si>
  <si>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</si>
  <si>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</si>
  <si>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</si>
  <si>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</si>
  <si>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</si>
  <si>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</si>
  <si>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</si>
  <si>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</si>
  <si>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</si>
  <si>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</si>
  <si>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</si>
  <si>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</si>
  <si>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</si>
  <si>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</si>
  <si>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</si>
  <si>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</si>
  <si>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</si>
  <si>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</si>
  <si>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</si>
  <si>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</si>
  <si>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</si>
  <si>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</si>
  <si>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</si>
  <si>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</si>
  <si>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</si>
  <si>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</si>
  <si>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</si>
  <si>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</si>
  <si>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</si>
  <si>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</si>
  <si>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</si>
  <si>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</si>
  <si>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</si>
  <si>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</si>
  <si>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</si>
  <si>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</si>
  <si>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</si>
  <si>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</si>
  <si>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</si>
  <si>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</si>
  <si>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</si>
  <si>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</si>
  <si>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</si>
  <si>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</si>
  <si>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</si>
  <si>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</si>
  <si>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</si>
  <si>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</si>
  <si>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</si>
  <si>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</si>
  <si>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</si>
  <si>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</si>
  <si>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</si>
  <si>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</si>
  <si>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</si>
  <si>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</si>
  <si>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</si>
  <si>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</si>
  <si>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</si>
  <si>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</si>
  <si>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</si>
  <si>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</si>
  <si>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</si>
  <si>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</si>
  <si>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</si>
  <si>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</si>
  <si>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</si>
  <si>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</si>
  <si>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</si>
  <si>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</si>
  <si>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</si>
  <si>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</si>
  <si>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</si>
  <si>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</si>
  <si>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</si>
  <si>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</si>
  <si>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</si>
  <si>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</si>
  <si>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</si>
  <si>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</si>
  <si>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</si>
  <si>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</si>
  <si>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</si>
  <si>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</si>
  <si>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</si>
  <si>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</si>
  <si>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</si>
  <si>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</si>
  <si>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</si>
  <si>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</si>
  <si>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</si>
  <si>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</si>
  <si>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</si>
  <si>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</si>
  <si>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</si>
  <si>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</si>
  <si>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</si>
  <si>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</si>
  <si>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</si>
  <si>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</si>
  <si>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</si>
  <si>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</si>
  <si>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</si>
  <si>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</si>
  <si>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</si>
  <si>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</si>
  <si>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</si>
  <si>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</si>
  <si>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</si>
  <si>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</si>
  <si>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</si>
  <si>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</si>
  <si>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</si>
  <si>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</si>
  <si>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</si>
  <si>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</si>
  <si>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</si>
  <si>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</si>
  <si>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</si>
  <si>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</si>
  <si>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</si>
  <si>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</si>
  <si>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</si>
  <si>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</si>
  <si>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</si>
  <si>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</si>
  <si>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</si>
  <si>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</si>
  <si>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</si>
  <si>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</si>
  <si>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</si>
  <si>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</si>
  <si>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</si>
  <si>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</si>
  <si>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</si>
  <si>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</si>
  <si>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</si>
  <si>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</si>
  <si>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</si>
  <si>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</si>
  <si>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</si>
  <si>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</si>
  <si>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</si>
  <si>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</si>
  <si>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</si>
  <si>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</si>
  <si>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</si>
  <si>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</si>
  <si>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</si>
  <si>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</si>
  <si>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</si>
  <si>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</si>
  <si>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</si>
  <si>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</si>
  <si>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</si>
  <si>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</si>
  <si>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</si>
  <si>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</si>
  <si>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</si>
  <si>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</si>
  <si>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</si>
  <si>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</si>
  <si>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</si>
  <si>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</si>
  <si>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</si>
  <si>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</si>
  <si>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</si>
  <si>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</si>
  <si>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</si>
  <si>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</si>
  <si>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</si>
  <si>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</si>
  <si>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</si>
  <si>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</si>
  <si>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</si>
  <si>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</si>
  <si>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</si>
  <si>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</si>
  <si>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</si>
  <si>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</si>
  <si>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</si>
  <si>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</si>
  <si>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</si>
  <si>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</si>
  <si>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</si>
  <si>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</si>
  <si>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</si>
  <si>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</si>
  <si>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</si>
  <si>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</si>
  <si>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</si>
  <si>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</si>
  <si>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</si>
  <si>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</si>
  <si>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</si>
  <si>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</si>
  <si>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</si>
  <si>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</si>
  <si>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</si>
  <si>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</si>
  <si>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</si>
  <si>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</si>
  <si>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</si>
  <si>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</si>
  <si>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</si>
  <si>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</si>
  <si>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</si>
  <si>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</si>
  <si>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</si>
  <si>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</si>
  <si>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</si>
  <si>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</si>
  <si>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</si>
  <si>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</si>
  <si>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</si>
  <si>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</si>
  <si>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</si>
  <si>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</si>
  <si>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</si>
  <si>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</si>
  <si>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</si>
  <si>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</si>
  <si>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</si>
  <si>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</si>
  <si>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</si>
  <si>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</si>
  <si>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</si>
  <si>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</si>
  <si>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</si>
  <si>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</si>
  <si>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</si>
  <si>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</si>
  <si>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</si>
  <si>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</si>
  <si>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</si>
  <si>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</si>
  <si>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</si>
  <si>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</si>
  <si>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</si>
  <si>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</si>
  <si>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</si>
  <si>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</si>
  <si>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</si>
  <si>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</si>
  <si>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</si>
  <si>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</si>
  <si>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</si>
  <si>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</si>
  <si>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</si>
  <si>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</si>
  <si>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</si>
  <si>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</si>
  <si>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</si>
  <si>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</si>
  <si>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</si>
  <si>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</si>
  <si>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</si>
  <si>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</si>
  <si>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</si>
  <si>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</si>
  <si>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</si>
  <si>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</si>
  <si>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</si>
  <si>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</si>
  <si>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</si>
  <si>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</si>
  <si>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</si>
  <si>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</si>
  <si>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</si>
  <si>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</si>
  <si>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</si>
  <si>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</si>
  <si>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</si>
  <si>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</si>
  <si>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</si>
  <si>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</si>
  <si>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</si>
  <si>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</si>
  <si>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</si>
  <si>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</si>
  <si>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</si>
  <si>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</si>
  <si>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</si>
  <si>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</si>
  <si>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</si>
  <si>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</si>
  <si>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</si>
  <si>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</si>
  <si>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</si>
  <si>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</si>
  <si>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</si>
  <si>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</si>
  <si>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</si>
  <si>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</si>
  <si>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</si>
  <si>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</si>
  <si>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</si>
  <si>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</si>
  <si>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</si>
  <si>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</si>
  <si>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</si>
  <si>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</si>
  <si>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</si>
  <si>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</si>
  <si>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</si>
  <si>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</si>
  <si>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</si>
  <si>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</si>
  <si>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</si>
  <si>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</si>
  <si>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</si>
  <si>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</si>
  <si>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</si>
  <si>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</si>
  <si>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</si>
  <si>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</si>
  <si>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</si>
  <si>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</si>
  <si>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</si>
  <si>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</si>
  <si>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</si>
  <si>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</si>
  <si>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</si>
  <si>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</si>
  <si>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</si>
  <si>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</si>
  <si>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</si>
  <si>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</si>
  <si>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</si>
  <si>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</si>
  <si>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</si>
  <si>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</si>
  <si>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</si>
  <si>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</si>
  <si>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</si>
  <si>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</si>
  <si>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</si>
  <si>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</si>
  <si>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</si>
  <si>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</si>
  <si>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</si>
  <si>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</si>
  <si>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</si>
  <si>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</si>
  <si>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</si>
  <si>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</si>
  <si>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</si>
  <si>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</si>
  <si>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</si>
  <si>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</si>
  <si>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</si>
  <si>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</si>
  <si>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</si>
  <si>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</si>
  <si>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</si>
  <si>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</si>
  <si>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</si>
  <si>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</si>
  <si>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</si>
  <si>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</si>
  <si>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</si>
  <si>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</si>
  <si>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</si>
  <si>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</si>
  <si>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</si>
  <si>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</si>
  <si>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</si>
  <si>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</si>
  <si>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</si>
  <si>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</si>
  <si>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</si>
  <si>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</si>
  <si>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</si>
  <si>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</si>
  <si>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</si>
  <si>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</si>
  <si>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</si>
  <si>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</si>
  <si>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</si>
  <si>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</si>
  <si>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</si>
  <si>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</si>
  <si>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</si>
  <si>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</si>
  <si>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</si>
  <si>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</si>
  <si>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</si>
  <si>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</si>
  <si>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</si>
  <si>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</si>
  <si>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</si>
  <si>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</si>
  <si>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</si>
  <si>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</si>
  <si>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</si>
  <si>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</si>
  <si>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</si>
  <si>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</si>
  <si>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</si>
  <si>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</si>
  <si>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</si>
  <si>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</si>
  <si>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</si>
  <si>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</si>
  <si>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</si>
  <si>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</si>
  <si>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</si>
  <si>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</si>
  <si>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</si>
  <si>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</si>
  <si>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</si>
  <si>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</si>
  <si>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</si>
  <si>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</si>
  <si>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</si>
  <si>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</si>
  <si>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</si>
  <si>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</si>
  <si>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</si>
  <si>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</si>
  <si>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</si>
  <si>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</si>
  <si>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</si>
  <si>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</si>
  <si>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</si>
  <si>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</si>
  <si>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</si>
  <si>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</si>
  <si>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</si>
  <si>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</si>
  <si>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</si>
  <si>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</si>
  <si>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</si>
  <si>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</si>
  <si>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</si>
  <si>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</si>
  <si>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</si>
  <si>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</si>
  <si>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</si>
  <si>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</si>
  <si>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</si>
  <si>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</si>
  <si>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</si>
  <si>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</si>
  <si>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</si>
  <si>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</si>
  <si>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</si>
  <si>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</si>
  <si>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</si>
  <si>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</si>
  <si>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</si>
  <si>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</si>
  <si>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</si>
  <si>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</si>
  <si>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</si>
  <si>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</si>
  <si>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</si>
  <si>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</si>
  <si>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</si>
  <si>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</si>
  <si>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</si>
  <si>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</si>
  <si>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</si>
  <si>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</si>
  <si>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</si>
  <si>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</si>
  <si>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</si>
  <si>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</si>
  <si>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</si>
  <si>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</si>
  <si>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</si>
  <si>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</si>
  <si>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</si>
  <si>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</si>
  <si>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</si>
  <si>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</si>
  <si>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</si>
  <si>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</si>
  <si>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</si>
  <si>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</si>
  <si>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</si>
  <si>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</si>
  <si>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</si>
  <si>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</si>
  <si>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</si>
  <si>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</si>
  <si>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</si>
  <si>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</si>
  <si>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</si>
  <si>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</si>
  <si>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</si>
  <si>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</si>
  <si>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</si>
  <si>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</si>
  <si>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</si>
  <si>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</si>
  <si>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</si>
  <si>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</si>
  <si>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</si>
  <si>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</si>
  <si>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</si>
  <si>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</si>
  <si>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</si>
  <si>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</si>
  <si>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</si>
  <si>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</si>
  <si>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</si>
  <si>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</si>
  <si>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</si>
  <si>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</si>
  <si>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</si>
  <si>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</si>
  <si>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</si>
  <si>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</si>
  <si>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</si>
  <si>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</si>
  <si>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</si>
  <si>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</si>
  <si>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</si>
  <si>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</si>
  <si>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</si>
  <si>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</si>
  <si>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</si>
  <si>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</si>
  <si>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</si>
  <si>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</si>
  <si>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</si>
  <si>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</si>
  <si>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</si>
  <si>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</si>
  <si>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</si>
  <si>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</si>
  <si>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</si>
  <si>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</si>
  <si>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</si>
  <si>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</si>
  <si>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</si>
  <si>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</si>
  <si>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</si>
  <si>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</si>
  <si>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</si>
  <si>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</si>
  <si>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</si>
  <si>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</si>
  <si>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</si>
  <si>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</si>
  <si>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</si>
  <si>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</si>
  <si>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</si>
  <si>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</si>
  <si>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</si>
  <si>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</si>
  <si>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</si>
  <si>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</si>
  <si>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</si>
  <si>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</si>
  <si>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</si>
  <si>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</si>
  <si>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</si>
  <si>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</si>
  <si>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</si>
  <si>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</si>
  <si>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</si>
  <si>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</si>
  <si>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</si>
  <si>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</si>
  <si>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</si>
  <si>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</si>
  <si>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</si>
  <si>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</si>
  <si>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</si>
  <si>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</si>
  <si>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</si>
  <si>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</si>
  <si>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</si>
  <si>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</si>
  <si>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</si>
  <si>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</si>
  <si>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</si>
  <si>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</si>
  <si>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</si>
  <si>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</si>
  <si>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</si>
  <si>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</si>
  <si>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</si>
  <si>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</si>
  <si>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</si>
  <si>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</si>
  <si>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</si>
  <si>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</si>
  <si>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</si>
  <si>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</si>
  <si>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</si>
  <si>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</si>
  <si>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</si>
  <si>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</si>
  <si>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</si>
  <si>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</si>
  <si>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</si>
  <si>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</si>
  <si>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</si>
  <si>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</si>
  <si>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</si>
  <si>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</si>
  <si>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</si>
  <si>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</si>
  <si>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</si>
  <si>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</si>
  <si>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</si>
  <si>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</si>
  <si>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</si>
  <si>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</si>
  <si>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</si>
  <si>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</si>
  <si>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</si>
  <si>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</si>
  <si>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</si>
  <si>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</si>
  <si>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</si>
  <si>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</si>
  <si>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</si>
  <si>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</si>
  <si>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</si>
  <si>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</si>
  <si>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</si>
  <si>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</si>
  <si>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</si>
  <si>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</si>
  <si>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</si>
  <si>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</si>
  <si>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</si>
  <si>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</si>
  <si>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</si>
  <si>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</si>
  <si>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</si>
  <si>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</si>
  <si>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</si>
  <si>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</si>
  <si>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</si>
  <si>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</si>
  <si>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</si>
  <si>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</si>
  <si>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</si>
  <si>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</si>
  <si>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</si>
  <si>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</si>
  <si>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</si>
  <si>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</si>
  <si>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</si>
  <si>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</si>
  <si>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</si>
  <si>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</si>
  <si>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</si>
  <si>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</si>
  <si>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</si>
  <si>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</si>
  <si>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</si>
  <si>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</si>
  <si>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</si>
  <si>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</si>
  <si>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</si>
  <si>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</si>
  <si>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</si>
  <si>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</si>
  <si>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</si>
  <si>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</si>
  <si>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</si>
  <si>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</si>
  <si>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</si>
  <si>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</si>
  <si>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</si>
  <si>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</si>
  <si>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</si>
  <si>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</si>
  <si>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</si>
  <si>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</si>
  <si>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</si>
  <si>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</si>
  <si>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</si>
  <si>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</si>
  <si>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</si>
  <si>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</si>
  <si>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</si>
  <si>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</si>
  <si>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</si>
  <si>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</si>
  <si>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</si>
  <si>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</si>
  <si>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</si>
  <si>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</si>
  <si>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</si>
  <si>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</si>
  <si>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</si>
  <si>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</si>
  <si>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</si>
  <si>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</si>
  <si>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</si>
  <si>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</si>
  <si>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</si>
  <si>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</si>
  <si>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</si>
  <si>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</si>
  <si>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</si>
  <si>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</si>
  <si>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</si>
  <si>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</si>
  <si>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</si>
  <si>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</si>
  <si>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</si>
  <si>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</si>
  <si>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</si>
  <si>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</si>
  <si>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</si>
  <si>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</si>
  <si>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</si>
  <si>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</si>
  <si>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</si>
  <si>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</si>
  <si>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</si>
  <si>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</si>
  <si>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</si>
  <si>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</si>
  <si>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</si>
  <si>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</si>
  <si>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</si>
  <si>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</si>
  <si>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</si>
  <si>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</si>
  <si>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</si>
  <si>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</si>
  <si>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</si>
  <si>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</si>
  <si>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</si>
  <si>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</si>
  <si>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</si>
  <si>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</si>
  <si>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</si>
  <si>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</si>
  <si>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</si>
  <si>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</si>
  <si>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</si>
  <si>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</si>
  <si>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</si>
  <si>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</si>
  <si>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</si>
  <si>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</si>
  <si>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</si>
  <si>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</si>
  <si>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</si>
  <si>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</si>
  <si>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</si>
  <si>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</si>
  <si>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</si>
  <si>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</si>
  <si>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</si>
  <si>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</si>
  <si>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</si>
  <si>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</si>
  <si>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</si>
  <si>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</si>
  <si>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</si>
  <si>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</si>
  <si>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</si>
  <si>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</si>
  <si>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</si>
  <si>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</si>
  <si>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</si>
  <si>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</si>
  <si>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</si>
  <si>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</si>
  <si>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</si>
  <si>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</si>
  <si>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</si>
  <si>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</si>
  <si>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</si>
  <si>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</si>
  <si>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</si>
  <si>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</si>
  <si>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</si>
  <si>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</si>
  <si>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</si>
  <si>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</si>
  <si>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</si>
  <si>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</si>
  <si>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</si>
  <si>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</si>
  <si>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</si>
  <si>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</si>
  <si>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</si>
  <si>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</si>
  <si>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</si>
  <si>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</si>
  <si>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</si>
  <si>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</si>
  <si>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</si>
  <si>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</si>
  <si>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</si>
  <si>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</si>
  <si>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</si>
  <si>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</si>
  <si>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</si>
  <si>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</si>
  <si>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</si>
  <si>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</si>
  <si>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</si>
  <si>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</si>
  <si>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</si>
  <si>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</si>
  <si>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</si>
  <si>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</si>
  <si>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</si>
  <si>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</si>
  <si>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</si>
  <si>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</si>
  <si>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</si>
  <si>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</si>
  <si>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</si>
  <si>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</si>
  <si>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</si>
  <si>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</si>
  <si>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</si>
  <si>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</si>
  <si>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</si>
  <si>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</si>
  <si>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</si>
  <si>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</si>
  <si>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</si>
  <si>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</si>
  <si>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</si>
  <si>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</si>
  <si>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</si>
  <si>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</si>
  <si>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</si>
  <si>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</si>
  <si>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</si>
  <si>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</si>
  <si>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</si>
  <si>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</si>
  <si>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</si>
  <si>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</si>
  <si>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</si>
  <si>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</si>
  <si>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</si>
  <si>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</si>
  <si>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</si>
  <si>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</si>
  <si>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</si>
  <si>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</si>
  <si>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</si>
  <si>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</si>
  <si>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</si>
  <si>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</si>
  <si>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</si>
  <si>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</si>
  <si>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</si>
  <si>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</si>
  <si>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</si>
  <si>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</si>
  <si>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</si>
  <si>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</si>
  <si>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</si>
  <si>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</si>
  <si>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</si>
  <si>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</si>
  <si>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</si>
  <si>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</si>
  <si>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</si>
  <si>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</si>
  <si>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</si>
  <si>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</si>
  <si>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</si>
  <si>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</si>
  <si>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</si>
  <si>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</si>
  <si>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</si>
  <si>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</si>
  <si>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</si>
  <si>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</si>
  <si>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</si>
  <si>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</si>
  <si>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</si>
  <si>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</si>
  <si>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</si>
  <si>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</si>
  <si>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</si>
  <si>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</si>
  <si>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</si>
  <si>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</si>
  <si>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</si>
  <si>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</si>
  <si>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</si>
  <si>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</si>
  <si>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</si>
  <si>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</si>
  <si>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</si>
  <si>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</si>
  <si>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</si>
  <si>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</si>
  <si>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</si>
  <si>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</si>
  <si>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</si>
  <si>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</si>
  <si>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</si>
  <si>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</si>
  <si>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</si>
  <si>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</si>
  <si>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</si>
  <si>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</si>
  <si>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</si>
  <si>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</si>
  <si>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</si>
  <si>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</si>
  <si>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</si>
  <si>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</si>
  <si>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</si>
  <si>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</si>
  <si>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</si>
  <si>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</si>
  <si>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</si>
  <si>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</si>
  <si>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</si>
  <si>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</si>
  <si>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</si>
  <si>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</si>
  <si>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</si>
  <si>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</si>
  <si>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</si>
  <si>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</si>
  <si>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</si>
  <si>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</si>
  <si>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</si>
  <si>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</si>
  <si>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</si>
  <si>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</si>
  <si>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</si>
  <si>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</si>
  <si>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</si>
  <si>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</si>
  <si>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</si>
  <si>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</si>
  <si>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</si>
  <si>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</si>
  <si>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</si>
  <si>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</si>
  <si>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</si>
  <si>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</si>
  <si>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</si>
  <si>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</si>
  <si>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</si>
  <si>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</si>
  <si>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</si>
  <si>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</si>
  <si>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</si>
  <si>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</si>
  <si>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</si>
  <si>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</si>
  <si>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</si>
  <si>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</si>
  <si>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</si>
  <si>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</si>
  <si>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</si>
  <si>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</si>
  <si>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</si>
  <si>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</si>
  <si>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</si>
  <si>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</si>
  <si>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</si>
  <si>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</si>
  <si>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</si>
  <si>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</si>
  <si>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</si>
  <si>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</si>
  <si>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</si>
  <si>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</si>
  <si>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</si>
  <si>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</si>
  <si>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</si>
  <si>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</si>
  <si>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</si>
  <si>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</si>
  <si>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</si>
  <si>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</si>
  <si>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</si>
  <si>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</si>
  <si>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</si>
  <si>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</si>
  <si>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</si>
  <si>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</si>
  <si>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</si>
  <si>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</si>
  <si>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</si>
  <si>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</si>
  <si>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</si>
  <si>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</si>
  <si>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</si>
  <si>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</si>
  <si>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</si>
  <si>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</si>
  <si>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</si>
  <si>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</si>
  <si>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</si>
  <si>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</si>
  <si>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</si>
  <si>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</si>
  <si>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</si>
  <si>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</si>
  <si>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</si>
  <si>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</si>
  <si>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</si>
  <si>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</si>
  <si>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</si>
  <si>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</si>
  <si>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</si>
  <si>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</si>
  <si>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</si>
  <si>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</si>
  <si>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</si>
  <si>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</si>
  <si>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</si>
  <si>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</si>
  <si>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</si>
  <si>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</si>
  <si>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</si>
  <si>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</si>
  <si>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</si>
  <si>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</si>
  <si>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</si>
  <si>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</si>
  <si>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</si>
  <si>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</si>
  <si>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</si>
  <si>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</si>
  <si>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</si>
  <si>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</si>
  <si>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</si>
  <si>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</si>
  <si>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</si>
  <si>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</si>
  <si>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</si>
  <si>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</si>
  <si>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</si>
  <si>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</si>
  <si>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</si>
  <si>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</si>
  <si>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</si>
  <si>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</si>
  <si>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</si>
  <si>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</si>
  <si>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</si>
  <si>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</si>
  <si>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</si>
  <si>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</si>
  <si>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</si>
  <si>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</si>
  <si>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</si>
  <si>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</si>
  <si>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</si>
  <si>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</si>
  <si>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</si>
  <si>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</si>
  <si>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</si>
  <si>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</si>
  <si>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</si>
  <si>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</si>
  <si>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</si>
  <si>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</si>
  <si>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</si>
  <si>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</si>
  <si>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</si>
  <si>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</si>
  <si>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</si>
  <si>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</si>
  <si>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</si>
  <si>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</si>
  <si>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</si>
  <si>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</si>
  <si>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</si>
  <si>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</si>
  <si>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</si>
  <si>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</si>
  <si>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</si>
  <si>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</si>
  <si>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</si>
  <si>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</si>
  <si>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</si>
  <si>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</si>
  <si>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</si>
  <si>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</si>
  <si>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</si>
  <si>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</si>
  <si>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</si>
  <si>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</si>
  <si>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</si>
  <si>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</si>
  <si>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</si>
  <si>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</si>
  <si>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</si>
  <si>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</si>
  <si>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</si>
  <si>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</si>
  <si>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</si>
  <si>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</si>
  <si>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</si>
  <si>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</si>
  <si>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</si>
  <si>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</si>
  <si>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</si>
  <si>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</si>
  <si>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</si>
  <si>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</si>
  <si>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</si>
  <si>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</si>
  <si>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</si>
  <si>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</si>
  <si>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</si>
  <si>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</si>
  <si>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</si>
  <si>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</si>
  <si>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</si>
  <si>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</si>
  <si>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</si>
  <si>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</si>
  <si>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</si>
  <si>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</si>
  <si>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</si>
  <si>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</si>
  <si>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</si>
  <si>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</si>
  <si>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</si>
  <si>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</si>
  <si>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</si>
  <si>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</si>
  <si>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</si>
  <si>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</si>
  <si>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</si>
  <si>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</si>
  <si>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</si>
  <si>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</si>
  <si>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</si>
  <si>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</si>
  <si>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</si>
  <si>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</si>
  <si>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</si>
  <si>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</si>
  <si>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</si>
  <si>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</si>
  <si>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</si>
  <si>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</si>
  <si>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</si>
  <si>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</si>
  <si>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</si>
  <si>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</si>
  <si>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</si>
  <si>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</si>
  <si>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</si>
  <si>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</si>
  <si>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</si>
  <si>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</si>
  <si>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</si>
  <si>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</si>
  <si>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</si>
  <si>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</si>
  <si>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</si>
  <si>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</si>
  <si>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</si>
  <si>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</si>
  <si>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</si>
  <si>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</si>
  <si>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</si>
  <si>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</si>
  <si>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</si>
  <si>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</si>
  <si>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</si>
  <si>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</si>
  <si>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</si>
  <si>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</si>
  <si>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</si>
  <si>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</si>
  <si>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</si>
  <si>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</si>
  <si>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</si>
  <si>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</si>
  <si>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</si>
  <si>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</si>
  <si>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</si>
  <si>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</si>
  <si>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</si>
  <si>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</si>
  <si>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</si>
  <si>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</si>
  <si>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</si>
  <si>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</si>
  <si>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</si>
  <si>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</si>
  <si>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</si>
  <si>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</si>
  <si>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</si>
  <si>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</si>
  <si>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</si>
  <si>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</si>
  <si>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</si>
  <si>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</si>
  <si>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</si>
  <si>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</si>
  <si>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</si>
  <si>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</si>
  <si>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</si>
  <si>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</si>
  <si>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</si>
  <si>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</si>
  <si>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</si>
  <si>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</si>
  <si>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</si>
  <si>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</si>
  <si>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</si>
  <si>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</si>
  <si>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</si>
  <si>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</si>
  <si>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</si>
  <si>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</si>
  <si>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</si>
  <si>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</si>
  <si>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</si>
  <si>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</si>
  <si>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</si>
  <si>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</si>
  <si>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</si>
  <si>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</si>
  <si>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</si>
  <si>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</si>
  <si>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</si>
  <si>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</si>
  <si>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</si>
  <si>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</si>
  <si>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</si>
  <si>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</si>
  <si>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</si>
  <si>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</si>
  <si>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</si>
  <si>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</si>
  <si>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</si>
  <si>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</si>
  <si>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</si>
  <si>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</si>
  <si>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</si>
  <si>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</si>
  <si>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</si>
  <si>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</si>
  <si>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</si>
  <si>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</si>
  <si>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</si>
  <si>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</si>
  <si>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</si>
  <si>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</si>
  <si>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</si>
  <si>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</si>
  <si>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</si>
  <si>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</si>
  <si>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</si>
  <si>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</si>
  <si>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</si>
  <si>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</si>
  <si>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</si>
  <si>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</si>
  <si>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</si>
  <si>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</si>
  <si>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</si>
  <si>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</si>
  <si>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</si>
  <si>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</si>
  <si>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</si>
  <si>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</si>
  <si>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</si>
  <si>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</si>
  <si>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</si>
  <si>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</si>
  <si>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</si>
  <si>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</si>
  <si>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</si>
  <si>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</si>
  <si>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</si>
  <si>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</si>
  <si>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</si>
  <si>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</si>
  <si>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</si>
  <si>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</si>
  <si>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</si>
  <si>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</si>
  <si>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</si>
  <si>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</si>
  <si>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</si>
  <si>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</si>
  <si>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</si>
  <si>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</si>
  <si>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</si>
  <si>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</si>
  <si>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</si>
  <si>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</si>
  <si>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</si>
  <si>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</si>
  <si>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</si>
  <si>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</si>
  <si>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</si>
  <si>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</si>
  <si>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</si>
  <si>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</si>
  <si>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</si>
  <si>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</si>
  <si>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</si>
  <si>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</si>
  <si>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</si>
  <si>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</si>
  <si>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</si>
  <si>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</si>
  <si>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</si>
  <si>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</si>
  <si>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</si>
  <si>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</si>
  <si>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</si>
  <si>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</si>
  <si>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</si>
  <si>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</si>
  <si>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</si>
  <si>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</si>
  <si>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</si>
  <si>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</si>
  <si>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</si>
  <si>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</si>
  <si>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</si>
  <si>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</si>
  <si>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</si>
  <si>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</si>
  <si>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</si>
  <si>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</si>
  <si>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</si>
  <si>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</si>
  <si>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</si>
  <si>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</si>
  <si>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</si>
  <si>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</si>
  <si>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</si>
  <si>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</si>
  <si>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</si>
  <si>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</si>
  <si>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</si>
  <si>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</si>
  <si>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</si>
  <si>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</si>
  <si>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</si>
  <si>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</si>
  <si>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</si>
  <si>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</si>
  <si>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</si>
  <si>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</si>
  <si>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</si>
  <si>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</si>
  <si>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</si>
  <si>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</si>
  <si>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</si>
  <si>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</si>
  <si>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</si>
  <si>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</si>
  <si>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</si>
  <si>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</si>
  <si>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</si>
  <si>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</si>
  <si>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</si>
  <si>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</si>
  <si>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</si>
  <si>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</si>
  <si>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</si>
  <si>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</si>
  <si>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</si>
  <si>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</si>
  <si>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</si>
  <si>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</si>
  <si>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</si>
  <si>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</si>
  <si>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</si>
  <si>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</si>
  <si>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</si>
  <si>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</si>
  <si>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</si>
  <si>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</si>
  <si>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</si>
  <si>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</si>
  <si>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</si>
  <si>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</si>
  <si>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</si>
  <si>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</si>
  <si>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</si>
  <si>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</si>
  <si>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</si>
  <si>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</si>
  <si>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</si>
  <si>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</si>
  <si>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</si>
  <si>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</si>
  <si>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</si>
  <si>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</si>
  <si>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</si>
  <si>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</si>
  <si>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</si>
  <si>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</si>
  <si>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</si>
  <si>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</si>
  <si>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</si>
  <si>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</si>
  <si>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</si>
  <si>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</si>
  <si>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</si>
  <si>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</si>
  <si>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</si>
  <si>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</si>
  <si>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</si>
  <si>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</si>
  <si>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</si>
  <si>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</si>
  <si>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</si>
  <si>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</si>
  <si>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</si>
  <si>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</si>
  <si>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</si>
  <si>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</si>
  <si>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</si>
  <si>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</si>
  <si>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</si>
  <si>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</si>
  <si>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</si>
  <si>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</si>
  <si>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</si>
  <si>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</si>
  <si>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</si>
  <si>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</si>
  <si>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</si>
  <si>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</si>
  <si>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</si>
  <si>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</si>
  <si>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</si>
  <si>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</si>
  <si>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</si>
  <si>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</si>
  <si>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</si>
  <si>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</si>
  <si>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</si>
  <si>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</si>
  <si>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</si>
  <si>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</si>
  <si>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</si>
  <si>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</si>
  <si>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</si>
  <si>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</si>
  <si>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</si>
  <si>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</si>
  <si>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</si>
  <si>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</si>
  <si>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</si>
  <si>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</si>
  <si>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</si>
  <si>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</si>
  <si>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</si>
  <si>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</si>
  <si>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</si>
  <si>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</si>
  <si>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</si>
  <si>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</si>
  <si>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</si>
  <si>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</si>
  <si>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</si>
  <si>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</si>
  <si>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</si>
  <si>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</si>
  <si>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</si>
  <si>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</si>
  <si>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</si>
  <si>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</si>
  <si>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</si>
  <si>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</si>
  <si>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</si>
  <si>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</si>
  <si>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</si>
  <si>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</si>
  <si>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</si>
  <si>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</si>
  <si>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</si>
  <si>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</si>
  <si>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</si>
  <si>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</si>
  <si>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</si>
  <si>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</si>
  <si>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</si>
  <si>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</si>
  <si>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</si>
  <si>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</si>
  <si>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</si>
  <si>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</si>
  <si>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</si>
  <si>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</si>
  <si>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</si>
  <si>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</si>
  <si>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</si>
  <si>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</si>
  <si>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</si>
  <si>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</si>
  <si>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</si>
  <si>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</si>
  <si>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</si>
  <si>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</si>
  <si>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</si>
  <si>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</si>
  <si>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</si>
  <si>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</si>
  <si>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</si>
  <si>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</si>
  <si>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</si>
  <si>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</si>
  <si>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</si>
  <si>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</si>
  <si>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</si>
  <si>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</si>
  <si>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</si>
  <si>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</si>
  <si>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</si>
  <si>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</si>
  <si>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</si>
  <si>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</si>
  <si>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</si>
  <si>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</si>
  <si>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</si>
  <si>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</si>
  <si>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</si>
  <si>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</si>
  <si>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</si>
  <si>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</si>
  <si>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</si>
  <si>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</si>
  <si>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</si>
  <si>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</si>
  <si>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</si>
  <si>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</si>
  <si>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</si>
  <si>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</si>
  <si>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</si>
  <si>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</si>
  <si>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</si>
  <si>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</si>
  <si>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</si>
  <si>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</si>
  <si>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</si>
  <si>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</si>
  <si>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</si>
  <si>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</si>
  <si>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</si>
  <si>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</si>
  <si>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</si>
  <si>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</si>
  <si>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</si>
  <si>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</si>
  <si>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</si>
  <si>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</si>
  <si>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</si>
  <si>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</si>
  <si>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</si>
  <si>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</si>
  <si>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</si>
  <si>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</si>
  <si>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</si>
  <si>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</si>
  <si>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</si>
  <si>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</si>
  <si>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</si>
  <si>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</si>
  <si>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</si>
  <si>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</si>
  <si>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</si>
  <si>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</si>
  <si>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</si>
  <si>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</si>
  <si>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</si>
  <si>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</si>
  <si>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</si>
  <si>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</si>
  <si>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</si>
  <si>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</si>
  <si>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</si>
  <si>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</si>
  <si>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</si>
  <si>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</si>
  <si>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</si>
  <si>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</si>
  <si>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</si>
  <si>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</si>
  <si>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</si>
  <si>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</si>
  <si>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</si>
  <si>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</si>
  <si>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</si>
  <si>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</si>
  <si>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</si>
  <si>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</si>
  <si>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</si>
  <si>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</si>
  <si>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</si>
  <si>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</si>
  <si>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</si>
  <si>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</si>
  <si>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</si>
  <si>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</si>
  <si>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</si>
  <si>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</si>
  <si>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</si>
  <si>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</si>
  <si>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</si>
  <si>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</si>
  <si>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</si>
  <si>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</si>
  <si>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</si>
  <si>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</si>
  <si>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</si>
  <si>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</si>
  <si>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</si>
  <si>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</si>
  <si>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</si>
  <si>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</si>
  <si>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</si>
  <si>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</si>
  <si>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</si>
  <si>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</si>
  <si>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</si>
  <si>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</si>
  <si>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</si>
  <si>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</si>
  <si>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</si>
  <si>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</si>
  <si>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</si>
  <si>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</si>
  <si>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</si>
  <si>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</si>
  <si>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</si>
  <si>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</si>
  <si>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</si>
  <si>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</si>
  <si>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</si>
  <si>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</si>
  <si>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</si>
  <si>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</si>
  <si>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</si>
  <si>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</si>
  <si>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</si>
  <si>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</si>
  <si>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</si>
  <si>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</si>
  <si>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</si>
  <si>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</si>
  <si>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</si>
  <si>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</si>
  <si>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</si>
  <si>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</si>
  <si>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</si>
  <si>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</si>
  <si>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</si>
  <si>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</si>
  <si>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</si>
  <si>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</si>
  <si>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</si>
  <si>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</si>
  <si>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</si>
  <si>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</si>
  <si>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</si>
  <si>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</si>
  <si>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</si>
  <si>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</si>
  <si>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</si>
  <si>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</si>
  <si>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</si>
  <si>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</si>
  <si>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</si>
  <si>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</si>
  <si>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</si>
  <si>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</si>
  <si>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</si>
  <si>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</si>
  <si>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</si>
  <si>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</si>
  <si>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</si>
  <si>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</si>
  <si>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</si>
  <si>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</si>
  <si>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</si>
  <si>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</si>
  <si>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</si>
  <si>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</si>
  <si>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</si>
  <si>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</si>
  <si>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</si>
  <si>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</si>
  <si>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</si>
  <si>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</si>
  <si>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</si>
  <si>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</si>
  <si>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</si>
  <si>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</si>
  <si>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</si>
  <si>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</si>
  <si>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</si>
  <si>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</si>
  <si>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</si>
  <si>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</si>
  <si>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</si>
  <si>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</si>
  <si>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</si>
  <si>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</si>
  <si>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</si>
  <si>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</si>
  <si>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</si>
  <si>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</si>
  <si>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</si>
  <si>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</si>
  <si>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</si>
  <si>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</si>
  <si>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</si>
  <si>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</si>
  <si>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</si>
  <si>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</si>
  <si>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</si>
  <si>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</si>
  <si>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</si>
  <si>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</si>
  <si>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</si>
  <si>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</si>
  <si>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</si>
  <si>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</si>
  <si>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</si>
  <si>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</si>
  <si>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</si>
  <si>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</si>
  <si>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</si>
  <si>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</si>
  <si>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</si>
  <si>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</si>
  <si>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</si>
  <si>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</si>
  <si>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</si>
  <si>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</si>
  <si>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</si>
  <si>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</si>
  <si>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</si>
  <si>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</si>
  <si>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</si>
  <si>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</si>
  <si>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</si>
  <si>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</si>
  <si>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</si>
  <si>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</si>
  <si>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</si>
  <si>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</si>
  <si>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</si>
  <si>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</si>
  <si>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</si>
  <si>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</si>
  <si>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</si>
  <si>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</si>
  <si>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</si>
  <si>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</si>
  <si>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</si>
  <si>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</si>
  <si>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</si>
  <si>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</si>
  <si>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</si>
  <si>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</si>
  <si>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</si>
  <si>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</si>
  <si>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</si>
  <si>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</si>
  <si>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</si>
  <si>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</si>
  <si>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</si>
  <si>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</si>
  <si>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</si>
  <si>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</si>
  <si>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</si>
  <si>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</si>
  <si>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</si>
  <si>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</si>
  <si>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</si>
  <si>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</si>
  <si>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</si>
  <si>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</si>
  <si>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</si>
  <si>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</si>
  <si>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</si>
  <si>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</si>
  <si>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</si>
  <si>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</si>
  <si>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</si>
  <si>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</si>
  <si>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</si>
  <si>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</si>
  <si>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</si>
  <si>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</si>
  <si>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</si>
  <si>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</si>
  <si>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</si>
  <si>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</si>
  <si>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</si>
  <si>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</si>
  <si>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</si>
  <si>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</si>
  <si>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</si>
  <si>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</si>
  <si>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</si>
  <si>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</si>
  <si>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</si>
  <si>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</si>
  <si>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</si>
  <si>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</si>
  <si>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</si>
  <si>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</si>
  <si>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</si>
  <si>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</si>
  <si>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</si>
  <si>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</si>
  <si>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</si>
  <si>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</si>
  <si>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</si>
  <si>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</si>
  <si>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</si>
  <si>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</si>
  <si>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</si>
  <si>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</si>
  <si>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</si>
  <si>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</si>
  <si>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</si>
  <si>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</si>
  <si>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</si>
  <si>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</si>
  <si>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</si>
  <si>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</si>
  <si>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</si>
  <si>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</si>
  <si>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</si>
  <si>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</si>
  <si>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</si>
  <si>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</si>
  <si>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</si>
  <si>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</si>
  <si>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</si>
  <si>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</si>
  <si>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</si>
  <si>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</si>
  <si>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</si>
  <si>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</si>
  <si>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</si>
  <si>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</si>
  <si>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</si>
  <si>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</si>
  <si>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</si>
  <si>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</si>
  <si>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</si>
  <si>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</si>
  <si>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</si>
  <si>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</si>
  <si>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</si>
  <si>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</si>
  <si>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</si>
  <si>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</si>
  <si>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</si>
  <si>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</si>
  <si>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</si>
  <si>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</si>
  <si>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</si>
  <si>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</si>
  <si>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</si>
  <si>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</si>
  <si>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</si>
  <si>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</si>
  <si>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</si>
  <si>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</si>
  <si>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</si>
  <si>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</si>
  <si>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</si>
  <si>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</si>
  <si>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</si>
  <si>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</si>
  <si>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</si>
  <si>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</si>
  <si>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</si>
  <si>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</si>
  <si>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</si>
  <si>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</si>
  <si>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</si>
  <si>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</si>
  <si>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</si>
  <si>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</si>
  <si>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</si>
  <si>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</si>
  <si>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</si>
  <si>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</si>
  <si>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</si>
  <si>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</si>
  <si>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</si>
  <si>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</si>
  <si>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</si>
  <si>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</si>
  <si>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</si>
  <si>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</si>
  <si>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</si>
  <si>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</si>
  <si>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</si>
  <si>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</si>
  <si>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</si>
  <si>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</si>
  <si>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</si>
  <si>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</si>
  <si>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</si>
  <si>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</si>
  <si>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</si>
  <si>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</si>
  <si>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</si>
  <si>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</si>
  <si>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</si>
  <si>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</si>
  <si>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</si>
  <si>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</si>
  <si>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</si>
  <si>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</si>
  <si>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</si>
  <si>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</si>
  <si>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</si>
  <si>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</si>
  <si>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</si>
  <si>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</si>
  <si>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</si>
  <si>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</si>
  <si>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</si>
  <si>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</si>
  <si>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</si>
  <si>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</si>
  <si>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</si>
  <si>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</si>
  <si>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</si>
  <si>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</si>
  <si>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</si>
  <si>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</si>
  <si>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</si>
  <si>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</si>
  <si>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</si>
  <si>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</si>
  <si>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</si>
  <si>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</si>
  <si>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</si>
  <si>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</si>
  <si>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</si>
  <si>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</si>
  <si>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</si>
  <si>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</si>
  <si>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</si>
  <si>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</si>
  <si>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</si>
  <si>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</si>
  <si>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</si>
  <si>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</si>
  <si>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</si>
  <si>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</si>
  <si>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</si>
  <si>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</si>
  <si>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</si>
  <si>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</si>
  <si>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</si>
  <si>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</si>
  <si>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</si>
  <si>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</si>
  <si>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</si>
  <si>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</si>
  <si>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</si>
  <si>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</si>
  <si>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</si>
  <si>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</si>
  <si>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</si>
  <si>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</si>
  <si>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</si>
  <si>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</si>
  <si>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</si>
  <si>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</si>
  <si>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</si>
  <si>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</si>
  <si>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</si>
  <si>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</si>
  <si>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</si>
  <si>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</si>
  <si>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</si>
  <si>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</si>
  <si>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</si>
  <si>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</si>
  <si>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</si>
  <si>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</si>
  <si>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</si>
  <si>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</si>
  <si>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</si>
  <si>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</si>
  <si>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</si>
  <si>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</si>
  <si>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</si>
  <si>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</si>
  <si>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</si>
  <si>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</si>
  <si>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</si>
  <si>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</si>
  <si>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</si>
  <si>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</si>
  <si>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</si>
  <si>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</si>
  <si>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</si>
  <si>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</si>
  <si>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</si>
  <si>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</si>
  <si>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</si>
  <si>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</si>
  <si>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</si>
  <si>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</si>
  <si>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</si>
  <si>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</si>
  <si>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</si>
  <si>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</si>
  <si>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</si>
  <si>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</si>
  <si>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</si>
  <si>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</si>
  <si>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</si>
  <si>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</si>
  <si>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</si>
  <si>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</si>
  <si>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</si>
  <si>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</si>
  <si>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</si>
  <si>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</si>
  <si>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</si>
  <si>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</si>
  <si>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</si>
  <si>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</si>
  <si>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</si>
  <si>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</si>
  <si>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</si>
  <si>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</si>
  <si>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</si>
  <si>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</si>
  <si>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</si>
  <si>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</si>
  <si>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</si>
  <si>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</si>
  <si>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</si>
  <si>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</si>
  <si>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</si>
  <si>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</si>
  <si>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</si>
  <si>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</si>
  <si>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</si>
  <si>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</si>
  <si>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</si>
  <si>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</si>
  <si>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</si>
  <si>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</si>
  <si>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</si>
  <si>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</si>
  <si>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</si>
  <si>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</si>
  <si>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</si>
  <si>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</si>
  <si>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</si>
  <si>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</si>
  <si>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</si>
  <si>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</si>
  <si>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</si>
  <si>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</si>
  <si>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</si>
  <si>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</si>
  <si>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</si>
  <si>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</si>
  <si>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</si>
  <si>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</si>
  <si>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</si>
  <si>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</si>
  <si>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</si>
  <si>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</si>
  <si>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</si>
  <si>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</si>
  <si>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</si>
  <si>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</si>
  <si>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</si>
  <si>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</si>
  <si>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</si>
  <si>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</si>
  <si>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</si>
  <si>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</si>
  <si>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</si>
  <si>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</si>
  <si>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</si>
  <si>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</si>
  <si>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</si>
  <si>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</si>
  <si>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</si>
  <si>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</si>
  <si>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</si>
  <si>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</si>
  <si>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</si>
  <si>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</si>
  <si>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</si>
  <si>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</si>
  <si>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</si>
  <si>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</si>
  <si>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</si>
  <si>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</si>
  <si>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</si>
  <si>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</si>
  <si>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</si>
  <si>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</si>
  <si>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</si>
  <si>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</si>
  <si>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</si>
  <si>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</si>
  <si>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</si>
  <si>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</si>
  <si>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</si>
  <si>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</si>
  <si>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</si>
  <si>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</si>
  <si>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</si>
  <si>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</si>
  <si>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</si>
  <si>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</si>
  <si>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</si>
  <si>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</si>
  <si>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</si>
  <si>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</si>
  <si>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</si>
  <si>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</si>
  <si>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</si>
  <si>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</si>
  <si>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</si>
  <si>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</si>
  <si>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</si>
  <si>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</si>
  <si>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</si>
  <si>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</si>
  <si>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</si>
  <si>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</si>
  <si>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</si>
  <si>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</si>
  <si>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</si>
  <si>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</si>
  <si>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</si>
  <si>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</si>
  <si>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</si>
  <si>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</si>
  <si>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</si>
  <si>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</si>
  <si>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</si>
  <si>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</si>
  <si>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</si>
  <si>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</si>
  <si>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</si>
  <si>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</si>
  <si>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</si>
  <si>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</si>
  <si>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</si>
  <si>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</si>
  <si>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</si>
  <si>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</si>
  <si>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</si>
  <si>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</si>
  <si>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</si>
  <si>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</si>
  <si>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</si>
  <si>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</si>
  <si>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</si>
  <si>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</si>
  <si>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</si>
  <si>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</si>
  <si>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</si>
  <si>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</si>
  <si>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</si>
  <si>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</si>
  <si>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</si>
  <si>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</si>
  <si>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</si>
  <si>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</si>
  <si>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</si>
  <si>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</si>
  <si>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</si>
  <si>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</si>
  <si>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</si>
  <si>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</si>
  <si>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</si>
  <si>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</si>
  <si>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</si>
  <si>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</si>
  <si>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</si>
  <si>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</si>
  <si>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</si>
  <si>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</si>
  <si>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</si>
  <si>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</si>
  <si>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</si>
  <si>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</si>
  <si>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</si>
  <si>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</si>
  <si>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</si>
  <si>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</si>
  <si>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</si>
  <si>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</si>
  <si>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</si>
  <si>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</si>
  <si>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</si>
  <si>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</si>
  <si>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</si>
  <si>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</si>
  <si>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</si>
  <si>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</si>
  <si>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</si>
  <si>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</si>
  <si>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</si>
  <si>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</si>
  <si>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</si>
  <si>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</si>
  <si>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</si>
  <si>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</si>
  <si>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</si>
  <si>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</si>
  <si>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</si>
  <si>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</si>
  <si>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</si>
  <si>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</si>
  <si>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</si>
  <si>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</si>
  <si>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</si>
  <si>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</si>
  <si>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</si>
  <si>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</si>
  <si>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</si>
  <si>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</si>
  <si>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</si>
  <si>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</si>
  <si>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</si>
  <si>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</si>
  <si>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</si>
  <si>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</si>
  <si>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</si>
  <si>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</si>
  <si>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</si>
  <si>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</si>
  <si>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</si>
  <si>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</si>
  <si>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</si>
  <si>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</si>
  <si>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</si>
  <si>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</si>
  <si>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</si>
  <si>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</si>
  <si>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</si>
  <si>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</si>
  <si>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</si>
  <si>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</si>
  <si>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</si>
  <si>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</si>
  <si>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</si>
  <si>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</si>
  <si>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</si>
  <si>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</si>
  <si>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</si>
  <si>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</si>
  <si>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</si>
  <si>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</si>
  <si>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</si>
  <si>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</si>
  <si>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</si>
  <si>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</si>
  <si>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</si>
  <si>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</si>
  <si>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</si>
  <si>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</si>
  <si>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</si>
  <si>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</si>
  <si>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</si>
  <si>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</si>
  <si>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</si>
  <si>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</si>
  <si>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</si>
  <si>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</si>
  <si>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</si>
  <si>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</si>
  <si>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</si>
  <si>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</si>
  <si>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</si>
  <si>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</si>
  <si>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</si>
  <si>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</si>
  <si>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</si>
  <si>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</si>
  <si>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</si>
  <si>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</si>
  <si>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</si>
  <si>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</si>
  <si>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</si>
  <si>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</si>
  <si>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</si>
  <si>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</si>
  <si>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</si>
  <si>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</si>
  <si>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</si>
  <si>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</si>
  <si>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</si>
  <si>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</si>
  <si>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</si>
  <si>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</si>
  <si>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</si>
  <si>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</si>
  <si>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</si>
  <si>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</si>
  <si>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</si>
  <si>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</si>
  <si>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</si>
  <si>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</si>
  <si>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</si>
  <si>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</si>
  <si>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</si>
  <si>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</si>
  <si>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</si>
  <si>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</si>
  <si>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</si>
  <si>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</si>
  <si>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</si>
  <si>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</si>
  <si>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</si>
  <si>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</si>
  <si>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</si>
  <si>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</si>
  <si>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</si>
  <si>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</si>
  <si>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</si>
  <si>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</si>
  <si>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</si>
  <si>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</si>
  <si>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</si>
  <si>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</si>
  <si>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</si>
  <si>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</si>
  <si>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</si>
  <si>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</si>
  <si>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</si>
  <si>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</si>
  <si>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</si>
  <si>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</si>
  <si>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</si>
  <si>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</si>
  <si>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</si>
  <si>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</si>
  <si>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</si>
  <si>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</si>
  <si>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</si>
  <si>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</si>
  <si>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</si>
  <si>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</si>
  <si>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</si>
  <si>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</si>
  <si>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</si>
  <si>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</si>
  <si>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</si>
  <si>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</si>
  <si>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</si>
  <si>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</si>
  <si>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</si>
  <si>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</si>
  <si>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</si>
  <si>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</si>
  <si>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</si>
  <si>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</si>
  <si>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</si>
  <si>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</si>
  <si>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</si>
  <si>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</si>
  <si>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</si>
  <si>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</si>
  <si>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</si>
  <si>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</si>
  <si>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</si>
  <si>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</si>
  <si>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</si>
  <si>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</si>
  <si>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</si>
  <si>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</si>
  <si>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</si>
  <si>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</si>
  <si>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</si>
  <si>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</si>
  <si>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</si>
  <si>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</si>
  <si>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</si>
  <si>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</si>
  <si>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</si>
  <si>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</si>
  <si>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</si>
  <si>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</si>
  <si>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</si>
  <si>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</si>
  <si>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</si>
  <si>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</si>
  <si>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</si>
  <si>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</si>
  <si>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</si>
  <si>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</si>
  <si>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</si>
  <si>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</si>
  <si>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</si>
  <si>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</si>
  <si>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</si>
  <si>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</si>
  <si>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</si>
  <si>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</si>
  <si>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</si>
  <si>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</si>
  <si>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</si>
  <si>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</si>
  <si>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</si>
  <si>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</si>
  <si>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</si>
  <si>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</si>
  <si>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</si>
  <si>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</si>
  <si>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</si>
  <si>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</si>
  <si>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</si>
  <si>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</si>
  <si>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</si>
  <si>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</si>
  <si>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</si>
  <si>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</si>
  <si>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</si>
  <si>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</si>
  <si>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</si>
  <si>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</si>
  <si>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</si>
  <si>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</si>
  <si>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</si>
  <si>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</si>
  <si>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</si>
  <si>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</si>
  <si>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</si>
  <si>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</si>
  <si>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</si>
  <si>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</si>
  <si>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</si>
  <si>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</si>
  <si>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</si>
  <si>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</si>
  <si>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</si>
  <si>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</si>
  <si>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</si>
  <si>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</si>
  <si>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</si>
  <si>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</si>
  <si>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</si>
  <si>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</si>
  <si>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</si>
  <si>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</si>
  <si>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</si>
  <si>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</si>
  <si>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</si>
  <si>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</si>
  <si>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</si>
  <si>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</si>
  <si>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</si>
  <si>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</si>
  <si>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</si>
  <si>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</si>
  <si>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</si>
  <si>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</si>
  <si>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</si>
  <si>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</si>
  <si>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</si>
  <si>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</si>
  <si>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</si>
  <si>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</si>
  <si>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</si>
  <si>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</si>
  <si>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</si>
  <si>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</si>
  <si>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</si>
  <si>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</si>
  <si>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</si>
  <si>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</si>
  <si>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</si>
  <si>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</si>
  <si>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</si>
  <si>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</si>
  <si>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</si>
  <si>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</si>
  <si>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</si>
  <si>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</si>
  <si>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</si>
  <si>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</si>
  <si>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</si>
  <si>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</si>
  <si>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</si>
  <si>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</si>
  <si>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</si>
  <si>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</si>
  <si>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</si>
  <si>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</si>
  <si>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</si>
  <si>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</si>
  <si>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</si>
  <si>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</si>
  <si>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</si>
  <si>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</si>
  <si>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</si>
  <si>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</si>
  <si>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</si>
  <si>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</si>
  <si>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</si>
  <si>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</si>
  <si>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</si>
  <si>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</si>
  <si>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</si>
  <si>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</si>
  <si>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</si>
  <si>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</si>
  <si>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</si>
  <si>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</si>
  <si>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</si>
  <si>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</si>
  <si>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</si>
  <si>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</si>
  <si>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</si>
  <si>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</si>
  <si>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</si>
  <si>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</si>
  <si>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</si>
  <si>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</si>
  <si>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</si>
  <si>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</si>
  <si>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</si>
  <si>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</si>
  <si>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</si>
  <si>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</si>
  <si>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</si>
  <si>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</si>
  <si>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</si>
  <si>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</si>
  <si>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</si>
  <si>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</si>
  <si>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</si>
  <si>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</si>
  <si>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</si>
  <si>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</si>
  <si>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</si>
  <si>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</si>
  <si>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</si>
  <si>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</si>
  <si>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</si>
  <si>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</si>
  <si>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</si>
  <si>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</si>
  <si>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</si>
  <si>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</si>
  <si>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</si>
  <si>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</si>
  <si>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</si>
  <si>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</si>
  <si>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</si>
  <si>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</si>
  <si>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</si>
  <si>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</si>
  <si>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</si>
  <si>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</si>
  <si>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</si>
  <si>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</si>
  <si>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</si>
  <si>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</si>
  <si>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</si>
  <si>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</si>
  <si>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</si>
  <si>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</si>
  <si>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</si>
  <si>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</si>
  <si>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</si>
  <si>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</si>
  <si>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</si>
  <si>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</si>
  <si>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</si>
  <si>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</si>
  <si>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</si>
  <si>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</si>
  <si>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</si>
  <si>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</si>
  <si>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</si>
  <si>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</si>
  <si>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</si>
  <si>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</si>
  <si>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</si>
  <si>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</si>
  <si>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</si>
  <si>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</si>
  <si>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</si>
  <si>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</si>
  <si>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</si>
  <si>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</si>
  <si>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</si>
  <si>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</si>
  <si>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</si>
  <si>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</si>
  <si>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</si>
  <si>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</si>
  <si>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</si>
  <si>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</si>
  <si>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</si>
  <si>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</si>
  <si>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</si>
  <si>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</si>
  <si>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</si>
  <si>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</si>
  <si>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</si>
  <si>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</si>
  <si>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</si>
  <si>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</si>
  <si>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</si>
  <si>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</si>
  <si>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</si>
  <si>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</si>
  <si>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</si>
  <si>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</si>
  <si>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</si>
  <si>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</si>
  <si>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</si>
  <si>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</si>
  <si>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</si>
  <si>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</si>
  <si>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</si>
  <si>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</si>
  <si>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</si>
  <si>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</si>
  <si>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</si>
  <si>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</si>
  <si>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</si>
  <si>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</si>
  <si>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</si>
  <si>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</si>
  <si>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</si>
  <si>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</si>
  <si>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</si>
  <si>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</si>
  <si>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</si>
  <si>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</si>
  <si>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</si>
  <si>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</si>
  <si>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</si>
  <si>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</si>
  <si>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</si>
  <si>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</si>
  <si>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</si>
  <si>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</si>
  <si>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</si>
  <si>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</si>
  <si>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</si>
  <si>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</si>
  <si>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</si>
  <si>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</si>
  <si>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</si>
  <si>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</si>
  <si>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</si>
  <si>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</si>
  <si>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</si>
  <si>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</si>
  <si>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</si>
  <si>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</si>
  <si>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</si>
  <si>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</si>
  <si>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</si>
  <si>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</si>
  <si>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</si>
  <si>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</si>
  <si>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</si>
  <si>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</si>
  <si>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</si>
  <si>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</si>
  <si>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</si>
  <si>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</si>
  <si>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</si>
  <si>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</si>
  <si>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</si>
  <si>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</si>
  <si>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</si>
  <si>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</si>
  <si>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</si>
  <si>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</si>
  <si>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</si>
  <si>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</si>
  <si>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</si>
  <si>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</si>
  <si>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</si>
  <si>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</si>
  <si>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</si>
  <si>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</si>
  <si>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</si>
  <si>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</si>
  <si>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</si>
  <si>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</si>
  <si>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</si>
  <si>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</si>
  <si>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</si>
  <si>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</si>
  <si>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</si>
  <si>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</si>
  <si>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</si>
  <si>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</si>
  <si>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</si>
  <si>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</si>
  <si>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</si>
  <si>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</si>
  <si>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</si>
  <si>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</si>
  <si>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</si>
  <si>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</si>
  <si>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</si>
  <si>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</si>
  <si>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</si>
  <si>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</si>
  <si>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</si>
  <si>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</si>
  <si>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</si>
  <si>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</si>
  <si>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</si>
  <si>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</si>
  <si>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</si>
  <si>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</si>
  <si>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</si>
  <si>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</si>
  <si>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</si>
  <si>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</si>
  <si>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</si>
  <si>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</si>
  <si>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</si>
  <si>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</si>
  <si>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</si>
  <si>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</si>
  <si>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</si>
  <si>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</si>
  <si>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</si>
  <si>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</si>
  <si>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</si>
  <si>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</si>
  <si>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</si>
  <si>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</si>
  <si>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</si>
  <si>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</si>
  <si>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</si>
  <si>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</si>
  <si>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</si>
  <si>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</si>
  <si>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</si>
  <si>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</si>
  <si>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</si>
  <si>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</si>
  <si>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</si>
  <si>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</si>
  <si>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</si>
  <si>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</si>
  <si>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</si>
  <si>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</si>
  <si>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</si>
  <si>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</si>
  <si>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</si>
  <si>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</si>
  <si>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</si>
  <si>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</si>
  <si>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</si>
  <si>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</si>
  <si>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</si>
  <si>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</si>
  <si>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</si>
  <si>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</si>
  <si>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</si>
  <si>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</si>
  <si>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</si>
  <si>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</si>
  <si>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</si>
  <si>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</si>
  <si>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</si>
  <si>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</si>
  <si>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</si>
  <si>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</si>
  <si>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</si>
  <si>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</si>
  <si>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</si>
  <si>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</si>
  <si>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</si>
  <si>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</si>
  <si>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</si>
  <si>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</si>
  <si>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</si>
  <si>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</si>
  <si>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</si>
  <si>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</si>
  <si>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</si>
  <si>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</si>
  <si>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</si>
  <si>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</si>
  <si>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</si>
  <si>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</si>
  <si>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</si>
  <si>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</si>
  <si>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</si>
  <si>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</si>
  <si>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</si>
  <si>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</si>
  <si>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</si>
  <si>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</si>
  <si>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</si>
  <si>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</si>
  <si>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</si>
  <si>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</si>
  <si>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</si>
  <si>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</si>
  <si>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</si>
  <si>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</si>
  <si>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</si>
  <si>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</si>
  <si>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</si>
  <si>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</si>
  <si>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</si>
  <si>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</si>
  <si>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</si>
  <si>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</si>
  <si>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</si>
  <si>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</si>
  <si>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</si>
  <si>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</si>
  <si>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</si>
  <si>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</si>
  <si>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</si>
  <si>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</si>
  <si>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</si>
  <si>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</si>
  <si>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</si>
  <si>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</si>
  <si>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</si>
  <si>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</si>
  <si>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</si>
  <si>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</si>
  <si>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</si>
  <si>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</si>
  <si>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</si>
  <si>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</si>
  <si>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</si>
  <si>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</si>
  <si>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</si>
  <si>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</si>
  <si>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</si>
  <si>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</si>
  <si>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</si>
  <si>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</si>
  <si>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</si>
  <si>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</si>
  <si>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</si>
  <si>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</si>
  <si>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</si>
  <si>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</si>
  <si>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</si>
  <si>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</si>
  <si>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</si>
  <si>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</si>
  <si>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</si>
  <si>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</si>
  <si>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</si>
  <si>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</si>
  <si>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</si>
  <si>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</si>
  <si>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</si>
  <si>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</si>
  <si>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</si>
  <si>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</si>
  <si>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</si>
  <si>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</si>
  <si>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</si>
  <si>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</si>
  <si>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</si>
  <si>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</si>
  <si>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</si>
  <si>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</si>
  <si>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</si>
  <si>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</si>
  <si>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</si>
  <si>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</si>
  <si>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</si>
  <si>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</si>
  <si>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</si>
  <si>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</si>
  <si>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</si>
  <si>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</si>
  <si>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</si>
  <si>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</si>
  <si>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</si>
  <si>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</si>
  <si>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</si>
  <si>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</si>
  <si>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</si>
  <si>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</si>
  <si>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</si>
  <si>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</si>
  <si>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</si>
  <si>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</si>
  <si>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</si>
  <si>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</si>
  <si>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</si>
  <si>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</si>
  <si>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</si>
  <si>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</si>
  <si>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</si>
  <si>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</si>
  <si>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</si>
  <si>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</si>
  <si>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</si>
  <si>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</si>
  <si>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</si>
  <si>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</si>
  <si>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</si>
  <si>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</si>
  <si>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</si>
  <si>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</si>
  <si>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</si>
  <si>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</si>
  <si>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</si>
  <si>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</si>
  <si>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</si>
  <si>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</si>
  <si>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</si>
  <si>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</si>
  <si>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</si>
  <si>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</si>
  <si>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</si>
  <si>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</si>
  <si>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</si>
  <si>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</si>
  <si>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</si>
  <si>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</si>
  <si>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</si>
  <si>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</si>
  <si>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</si>
  <si>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</si>
  <si>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</si>
  <si>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</si>
  <si>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</si>
  <si>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</si>
  <si>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</si>
  <si>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</si>
  <si>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</si>
  <si>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</si>
  <si>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</si>
  <si>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</si>
  <si>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</si>
  <si>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</si>
  <si>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</si>
  <si>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</si>
  <si>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</si>
  <si>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</si>
  <si>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</si>
  <si>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</si>
  <si>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</si>
  <si>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</si>
  <si>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</si>
  <si>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</si>
  <si>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</si>
  <si>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</si>
  <si>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</si>
  <si>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</si>
  <si>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</si>
  <si>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</si>
  <si>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</si>
  <si>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</si>
  <si>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</si>
  <si>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</si>
  <si>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</si>
  <si>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</si>
  <si>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</si>
  <si>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</si>
  <si>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</si>
  <si>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</si>
  <si>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</si>
  <si>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</si>
  <si>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</si>
  <si>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</si>
  <si>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</si>
  <si>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</si>
  <si>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</si>
  <si>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</si>
  <si>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</si>
  <si>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</si>
  <si>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</si>
  <si>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</si>
  <si>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</si>
  <si>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</si>
  <si>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</si>
  <si>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</si>
  <si>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</si>
  <si>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</si>
  <si>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</si>
  <si>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</si>
  <si>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</si>
  <si>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</si>
  <si>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</si>
  <si>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</si>
  <si>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</si>
  <si>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</si>
  <si>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</si>
  <si>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</si>
  <si>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</si>
  <si>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</si>
  <si>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</si>
  <si>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</si>
  <si>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</si>
  <si>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</si>
  <si>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</si>
  <si>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</si>
  <si>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</si>
  <si>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</si>
  <si>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</si>
  <si>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</si>
  <si>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</si>
  <si>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</si>
  <si>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</si>
  <si>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</si>
  <si>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</si>
  <si>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</si>
  <si>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</si>
  <si>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</si>
  <si>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</si>
  <si>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</si>
  <si>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</si>
  <si>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</si>
  <si>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</si>
  <si>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</si>
  <si>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</si>
  <si>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</si>
  <si>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</si>
  <si>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</si>
  <si>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</si>
  <si>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</si>
  <si>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</si>
  <si>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</si>
  <si>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</si>
  <si>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</si>
  <si>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</si>
  <si>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</si>
  <si>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</si>
  <si>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</si>
  <si>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</si>
  <si>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</si>
  <si>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</si>
  <si>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</si>
  <si>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</si>
  <si>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</si>
  <si>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</si>
  <si>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</si>
  <si>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</si>
  <si>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</si>
  <si>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</si>
  <si>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</si>
  <si>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</si>
  <si>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</si>
  <si>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</si>
  <si>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</si>
  <si>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</si>
  <si>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</si>
  <si>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</si>
  <si>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</si>
  <si>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</si>
  <si>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</si>
  <si>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</si>
  <si>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</si>
  <si>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</si>
  <si>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</si>
  <si>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</si>
  <si>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</si>
  <si>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</si>
  <si>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</si>
  <si>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</si>
  <si>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</si>
  <si>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</si>
  <si>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</si>
  <si>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</si>
  <si>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</si>
  <si>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</si>
  <si>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</si>
  <si>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</si>
  <si>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</si>
  <si>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</si>
  <si>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</si>
  <si>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</si>
  <si>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</si>
  <si>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</si>
  <si>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</si>
  <si>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</si>
  <si>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</si>
  <si>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</si>
  <si>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</si>
  <si>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</si>
  <si>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</si>
  <si>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</si>
  <si>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</si>
  <si>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</si>
  <si>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</si>
  <si>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</si>
  <si>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</si>
  <si>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</si>
  <si>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</si>
  <si>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</si>
  <si>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</si>
  <si>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</si>
  <si>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</si>
  <si>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</si>
  <si>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</si>
  <si>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</si>
  <si>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</si>
  <si>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</si>
  <si>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</si>
  <si>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</si>
  <si>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</si>
  <si>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</si>
  <si>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</si>
  <si>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</si>
  <si>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</si>
  <si>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</si>
  <si>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</si>
  <si>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</si>
  <si>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</si>
  <si>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</si>
  <si>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</si>
  <si>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</si>
  <si>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</si>
  <si>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</si>
  <si>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</si>
  <si>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</si>
  <si>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</si>
  <si>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</si>
  <si>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</si>
  <si>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</si>
  <si>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</si>
  <si>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</si>
  <si>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</si>
  <si>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</si>
  <si>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</si>
  <si>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</si>
  <si>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</si>
  <si>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</si>
  <si>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</si>
  <si>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</si>
  <si>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</si>
  <si>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</si>
  <si>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</si>
  <si>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</si>
  <si>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</si>
  <si>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</si>
  <si>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</si>
  <si>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</si>
  <si>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</si>
  <si>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</si>
  <si>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</si>
  <si>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</si>
  <si>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</si>
  <si>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</si>
  <si>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</si>
  <si>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</si>
  <si>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</si>
  <si>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</si>
  <si>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</si>
  <si>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</si>
  <si>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</si>
  <si>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</si>
  <si>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</si>
  <si>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</si>
  <si>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</si>
  <si>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</si>
  <si>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</si>
  <si>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</si>
  <si>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</si>
  <si>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</si>
  <si>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</si>
  <si>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</si>
  <si>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</si>
  <si>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</si>
  <si>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</si>
  <si>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</si>
  <si>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</si>
  <si>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</si>
  <si>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</si>
  <si>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</si>
  <si>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</si>
  <si>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</si>
  <si>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</si>
  <si>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</si>
  <si>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</si>
  <si>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</si>
  <si>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</si>
  <si>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</si>
  <si>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</si>
  <si>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</si>
  <si>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</si>
  <si>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</si>
  <si>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</si>
  <si>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</si>
  <si>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</si>
  <si>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</si>
  <si>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</si>
  <si>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</si>
  <si>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</si>
  <si>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</si>
  <si>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</si>
  <si>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</si>
  <si>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</si>
  <si>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</si>
  <si>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</si>
  <si>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</si>
  <si>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</si>
  <si>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</si>
  <si>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</si>
  <si>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</si>
  <si>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</si>
  <si>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</si>
  <si>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</si>
  <si>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</si>
  <si>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</si>
  <si>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</si>
  <si>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</si>
  <si>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</si>
  <si>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</si>
  <si>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</si>
  <si>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</si>
  <si>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</si>
  <si>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</si>
  <si>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</si>
  <si>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</si>
  <si>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</si>
  <si>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</si>
  <si>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</si>
  <si>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</si>
  <si>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</si>
  <si>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</si>
  <si>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</si>
  <si>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</si>
  <si>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</si>
  <si>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</si>
  <si>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</si>
  <si>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</si>
  <si>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</si>
  <si>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</si>
  <si>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</si>
  <si>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</si>
  <si>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</si>
  <si>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</si>
  <si>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</si>
  <si>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</si>
  <si>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</si>
  <si>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</si>
  <si>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</si>
  <si>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</si>
  <si>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</si>
  <si>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</si>
  <si>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</si>
  <si>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</si>
  <si>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</si>
  <si>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</si>
  <si>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</si>
  <si>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</si>
  <si>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</si>
  <si>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</si>
  <si>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</si>
  <si>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</si>
  <si>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</si>
  <si>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</si>
  <si>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</si>
  <si>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</si>
  <si>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</si>
  <si>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</si>
  <si>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</si>
  <si>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</si>
  <si>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</si>
  <si>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</si>
  <si>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</si>
  <si>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</si>
  <si>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</si>
  <si>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</si>
  <si>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</si>
  <si>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</si>
  <si>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</si>
  <si>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</si>
  <si>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</si>
  <si>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</si>
  <si>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</si>
  <si>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</si>
  <si>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</si>
  <si>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</si>
  <si>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</si>
  <si>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</si>
  <si>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</si>
  <si>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</si>
  <si>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</si>
  <si>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</si>
  <si>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</si>
  <si>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</si>
  <si>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</si>
  <si>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</si>
  <si>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</si>
  <si>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</si>
  <si>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</si>
  <si>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</si>
  <si>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</si>
  <si>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</si>
  <si>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</si>
  <si>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</si>
  <si>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</si>
  <si>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</si>
  <si>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</si>
  <si>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</si>
  <si>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</si>
  <si>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</si>
  <si>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</si>
  <si>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</si>
  <si>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</si>
  <si>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</si>
  <si>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</si>
  <si>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</si>
  <si>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</si>
  <si>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</si>
  <si>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</si>
  <si>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</si>
  <si>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</si>
  <si>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</si>
  <si>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</si>
  <si>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</si>
  <si>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</si>
  <si>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</si>
  <si>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</si>
  <si>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</si>
  <si>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</si>
  <si>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</si>
  <si>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</si>
  <si>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</si>
  <si>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</si>
  <si>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</si>
  <si>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</si>
  <si>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</si>
  <si>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</si>
  <si>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</si>
  <si>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</si>
  <si>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</si>
  <si>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</si>
  <si>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</si>
  <si>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</si>
  <si>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</si>
  <si>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</si>
  <si>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</si>
  <si>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</si>
  <si>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</si>
  <si>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</si>
  <si>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</si>
  <si>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</si>
  <si>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</si>
  <si>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</si>
  <si>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</si>
  <si>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</si>
  <si>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</si>
  <si>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</si>
  <si>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</si>
  <si>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</si>
  <si>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</si>
  <si>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</si>
  <si>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</si>
  <si>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</si>
  <si>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</si>
  <si>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</si>
  <si>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</si>
  <si>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</si>
  <si>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</si>
  <si>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</si>
  <si>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</si>
  <si>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</si>
  <si>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</si>
  <si>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</si>
  <si>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</si>
  <si>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</si>
  <si>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</si>
  <si>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</si>
  <si>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</si>
  <si>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</si>
  <si>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</si>
  <si>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</si>
  <si>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</si>
  <si>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</si>
  <si>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</si>
  <si>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</si>
  <si>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</si>
  <si>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</si>
  <si>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</si>
  <si>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</si>
  <si>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</si>
  <si>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</si>
  <si>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</si>
  <si>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</si>
  <si>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</si>
  <si>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</si>
  <si>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</si>
  <si>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</si>
  <si>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</si>
  <si>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</si>
  <si>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</si>
  <si>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</si>
  <si>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</si>
  <si>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</si>
  <si>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</si>
  <si>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</si>
  <si>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</si>
  <si>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</si>
  <si>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</si>
  <si>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</si>
  <si>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</si>
  <si>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</si>
  <si>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</si>
  <si>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</si>
  <si>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</si>
  <si>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</si>
  <si>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</si>
  <si>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</si>
  <si>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</si>
  <si>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</si>
  <si>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</si>
  <si>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</si>
  <si>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</si>
  <si>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</si>
  <si>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</si>
  <si>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</si>
  <si>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</si>
  <si>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</si>
  <si>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</si>
  <si>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</si>
  <si>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</si>
  <si>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</si>
  <si>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</si>
  <si>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</si>
  <si>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</si>
  <si>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</si>
  <si>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</si>
  <si>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</si>
  <si>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</si>
  <si>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</si>
  <si>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</si>
  <si>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</si>
  <si>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</si>
  <si>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</si>
  <si>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</si>
  <si>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</si>
  <si>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</si>
  <si>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</si>
  <si>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</si>
  <si>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</si>
  <si>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</si>
  <si>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</si>
  <si>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</si>
  <si>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</si>
  <si>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</si>
  <si>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</si>
  <si>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</si>
  <si>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</si>
  <si>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</si>
  <si>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</si>
  <si>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</si>
  <si>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</si>
  <si>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</si>
  <si>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</si>
  <si>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</si>
  <si>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</si>
  <si>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</si>
  <si>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</si>
  <si>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</si>
  <si>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</si>
  <si>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</si>
  <si>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</si>
  <si>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</si>
  <si>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</si>
  <si>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</si>
  <si>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</si>
  <si>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</si>
  <si>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</si>
  <si>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</si>
  <si>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</si>
  <si>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</si>
  <si>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</si>
  <si>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</si>
  <si>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</si>
  <si>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</si>
  <si>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</si>
  <si>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</si>
  <si>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</si>
  <si>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</si>
  <si>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</si>
  <si>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</si>
  <si>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</si>
  <si>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</si>
  <si>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</si>
  <si>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</si>
  <si>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</si>
  <si>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</si>
  <si>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</si>
  <si>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</si>
  <si>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</si>
  <si>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</si>
  <si>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</si>
  <si>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</si>
  <si>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</si>
  <si>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</si>
  <si>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</si>
  <si>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</si>
  <si>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</si>
  <si>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</si>
  <si>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</si>
  <si>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</si>
  <si>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</si>
  <si>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</si>
  <si>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</si>
  <si>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</si>
  <si>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</si>
  <si>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</si>
  <si>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</si>
  <si>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</si>
  <si>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</si>
  <si>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</si>
  <si>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</si>
  <si>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</si>
  <si>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</si>
  <si>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</si>
  <si>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</si>
  <si>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</si>
  <si>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</si>
  <si>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</si>
  <si>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</si>
  <si>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</si>
  <si>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</si>
  <si>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</si>
  <si>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</si>
  <si>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</si>
  <si>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</si>
  <si>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</si>
  <si>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</si>
  <si>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</si>
  <si>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</si>
  <si>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</si>
  <si>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</si>
  <si>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</si>
  <si>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</si>
  <si>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</si>
  <si>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</si>
  <si>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</si>
  <si>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</si>
  <si>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</si>
  <si>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</si>
  <si>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</si>
  <si>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</si>
  <si>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</si>
  <si>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</si>
  <si>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</si>
  <si>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</si>
  <si>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</si>
  <si>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</si>
  <si>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</si>
  <si>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</si>
  <si>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</si>
  <si>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</si>
  <si>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</si>
  <si>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</si>
  <si>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</si>
  <si>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</si>
  <si>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</si>
  <si>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</si>
  <si>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</si>
  <si>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</si>
  <si>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</si>
  <si>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</si>
  <si>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</si>
  <si>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</si>
  <si>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</si>
  <si>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</si>
  <si>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</si>
  <si>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</si>
  <si>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</si>
  <si>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</si>
  <si>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</si>
  <si>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</si>
  <si>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</si>
  <si>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</si>
  <si>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</si>
  <si>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</si>
  <si>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</si>
  <si>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</si>
  <si>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</si>
  <si>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</si>
  <si>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</si>
  <si>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</si>
  <si>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</si>
  <si>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</si>
  <si>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</si>
  <si>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</si>
  <si>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</si>
  <si>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</si>
  <si>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</si>
  <si>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</si>
  <si>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</si>
  <si>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</si>
  <si>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</si>
  <si>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</si>
  <si>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</si>
  <si>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</si>
  <si>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</si>
  <si>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</si>
  <si>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</si>
  <si>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</si>
  <si>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</si>
  <si>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</si>
  <si>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</si>
  <si>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</si>
  <si>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</si>
  <si>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</si>
  <si>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</si>
  <si>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</si>
  <si>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</si>
  <si>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</si>
  <si>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</si>
  <si>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</si>
  <si>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</si>
  <si>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</si>
  <si>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</si>
  <si>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</si>
  <si>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</si>
  <si>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</si>
  <si>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</si>
  <si>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</si>
  <si>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</si>
  <si>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</si>
  <si>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</si>
  <si>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</si>
  <si>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</si>
  <si>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</si>
  <si>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</si>
  <si>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</si>
  <si>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</si>
  <si>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</si>
  <si>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</si>
  <si>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</si>
  <si>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</si>
  <si>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</si>
  <si>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</si>
  <si>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</si>
  <si>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</si>
  <si>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</si>
  <si>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</si>
  <si>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</si>
  <si>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</si>
  <si>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</si>
  <si>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</si>
  <si>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</si>
  <si>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</si>
  <si>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</si>
  <si>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</si>
  <si>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</si>
  <si>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</si>
  <si>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</si>
  <si>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</si>
  <si>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</si>
  <si>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</si>
  <si>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</si>
  <si>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</si>
  <si>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</si>
  <si>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</si>
  <si>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</si>
  <si>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</si>
  <si>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</si>
  <si>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</si>
  <si>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</si>
  <si>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</si>
  <si>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</si>
  <si>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</si>
  <si>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</si>
  <si>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</si>
  <si>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</si>
  <si>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</si>
  <si>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</si>
  <si>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</si>
  <si>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</si>
  <si>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</si>
  <si>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</si>
  <si>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</si>
  <si>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</si>
  <si>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</si>
  <si>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</si>
  <si>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</si>
  <si>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</si>
  <si>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</si>
  <si>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</si>
  <si>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</si>
  <si>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</si>
  <si>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</si>
  <si>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</si>
  <si>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</si>
  <si>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</si>
  <si>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</si>
  <si>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</si>
  <si>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</si>
  <si>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</si>
  <si>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</si>
  <si>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</si>
  <si>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</si>
  <si>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</si>
  <si>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</si>
  <si>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</si>
  <si>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</si>
  <si>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</si>
  <si>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</si>
  <si>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</si>
  <si>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</si>
  <si>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</si>
  <si>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</si>
  <si>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</si>
  <si>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</si>
  <si>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</si>
  <si>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</si>
  <si>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</si>
  <si>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</si>
  <si>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</si>
  <si>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</si>
  <si>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</si>
  <si>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</si>
  <si>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</si>
  <si>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</si>
  <si>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</si>
  <si>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</si>
  <si>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</si>
  <si>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</si>
  <si>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</si>
  <si>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</si>
  <si>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</si>
  <si>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</si>
  <si>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</si>
  <si>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</si>
  <si>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</si>
  <si>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</si>
  <si>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</si>
  <si>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</si>
  <si>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</si>
  <si>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</si>
  <si>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</si>
  <si>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</si>
  <si>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</si>
  <si>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</si>
  <si>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</si>
  <si>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</si>
  <si>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</si>
  <si>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</si>
  <si>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</si>
  <si>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</si>
  <si>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</si>
  <si>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</si>
  <si>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</si>
  <si>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</si>
  <si>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</si>
  <si>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</si>
  <si>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</si>
  <si>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</si>
  <si>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</si>
  <si>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</si>
  <si>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</si>
  <si>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</si>
  <si>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</si>
  <si>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</si>
  <si>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</si>
  <si>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</si>
  <si>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</si>
  <si>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</si>
  <si>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</si>
  <si>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</si>
  <si>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</si>
  <si>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</si>
  <si>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</si>
  <si>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</si>
  <si>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</si>
  <si>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</si>
  <si>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</si>
  <si>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</si>
  <si>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</si>
  <si>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</si>
  <si>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</si>
  <si>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</si>
  <si>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</si>
  <si>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</si>
  <si>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</si>
  <si>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</si>
  <si>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</si>
  <si>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</si>
  <si>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</si>
  <si>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</si>
  <si>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</si>
  <si>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</si>
  <si>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</si>
  <si>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</si>
  <si>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</si>
  <si>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</si>
  <si>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</si>
  <si>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</si>
  <si>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</si>
  <si>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</si>
  <si>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</si>
  <si>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</si>
  <si>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</si>
  <si>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</si>
  <si>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</si>
  <si>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</si>
  <si>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</si>
  <si>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</si>
  <si>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</si>
  <si>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</si>
  <si>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</si>
  <si>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</si>
  <si>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</si>
  <si>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</si>
  <si>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</si>
  <si>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</si>
  <si>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</si>
  <si>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</si>
  <si>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</si>
  <si>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</si>
  <si>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</si>
  <si>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</si>
  <si>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</si>
  <si>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</si>
  <si>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</si>
  <si>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</si>
  <si>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</si>
  <si>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</si>
  <si>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</si>
  <si>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</si>
  <si>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</si>
  <si>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</si>
  <si>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</si>
  <si>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</si>
  <si>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</si>
  <si>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</si>
  <si>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</si>
  <si>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</si>
  <si>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</si>
  <si>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</si>
  <si>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</si>
  <si>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</si>
  <si>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</si>
  <si>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</si>
  <si>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</si>
  <si>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</si>
  <si>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</si>
  <si>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</si>
  <si>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</si>
  <si>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</si>
  <si>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</si>
  <si>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</si>
  <si>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</si>
  <si>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</si>
  <si>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</si>
  <si>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</si>
  <si>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</si>
  <si>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</si>
  <si>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</si>
  <si>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</si>
  <si>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</si>
  <si>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</si>
  <si>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</si>
  <si>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</si>
  <si>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</si>
  <si>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</si>
  <si>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</si>
  <si>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</si>
  <si>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</si>
  <si>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</si>
  <si>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</si>
  <si>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</si>
  <si>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</si>
  <si>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</si>
  <si>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</si>
  <si>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</si>
  <si>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</si>
  <si>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</si>
  <si>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</si>
  <si>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</si>
  <si>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</si>
  <si>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</si>
  <si>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</si>
  <si>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</si>
  <si>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</si>
  <si>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</si>
  <si>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</si>
  <si>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</si>
  <si>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</si>
  <si>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</si>
  <si>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</si>
  <si>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</si>
  <si>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</si>
  <si>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</si>
  <si>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</si>
  <si>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</si>
  <si>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</si>
  <si>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</si>
  <si>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</si>
  <si>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</si>
  <si>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</si>
  <si>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</si>
  <si>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</si>
  <si>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</si>
  <si>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</si>
  <si>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</si>
  <si>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</si>
  <si>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</si>
  <si>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</si>
  <si>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</si>
  <si>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</si>
  <si>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</si>
  <si>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</si>
  <si>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</si>
  <si>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</si>
  <si>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</si>
  <si>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</si>
  <si>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</si>
  <si>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</si>
  <si>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</si>
  <si>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</si>
  <si>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</si>
  <si>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</si>
  <si>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</si>
  <si>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</si>
  <si>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</si>
  <si>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</si>
  <si>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</si>
  <si>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</si>
  <si>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</si>
  <si>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</si>
  <si>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</si>
  <si>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</si>
  <si>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</si>
  <si>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</si>
  <si>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</si>
  <si>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</si>
  <si>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</si>
  <si>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</si>
  <si>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</si>
  <si>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</si>
  <si>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</si>
  <si>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</si>
  <si>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</si>
  <si>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</si>
  <si>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</si>
  <si>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</si>
  <si>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</si>
  <si>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</si>
  <si>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</si>
  <si>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</si>
  <si>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</si>
  <si>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</si>
  <si>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</si>
  <si>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</si>
  <si>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</si>
  <si>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</si>
  <si>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</si>
  <si>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</si>
  <si>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</si>
  <si>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</si>
  <si>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</si>
  <si>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</si>
  <si>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</si>
  <si>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</si>
  <si>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</si>
  <si>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</si>
  <si>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</si>
  <si>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</si>
  <si>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</si>
  <si>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</si>
  <si>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</si>
  <si>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</si>
  <si>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</si>
  <si>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</si>
  <si>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</si>
  <si>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</si>
  <si>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</si>
  <si>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</si>
  <si>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</si>
  <si>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</si>
  <si>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</si>
  <si>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</si>
  <si>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</si>
  <si>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</si>
  <si>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</si>
  <si>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</si>
  <si>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</si>
  <si>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</si>
  <si>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</si>
  <si>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</si>
  <si>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</si>
  <si>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</si>
  <si>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</si>
  <si>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</si>
  <si>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</si>
  <si>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</si>
  <si>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</si>
  <si>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</si>
  <si>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</si>
  <si>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</si>
  <si>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</si>
  <si>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</si>
  <si>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</si>
  <si>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</si>
  <si>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</si>
  <si>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</si>
  <si>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</si>
  <si>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</si>
  <si>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</si>
  <si>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</si>
  <si>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</si>
  <si>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</si>
  <si>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</si>
  <si>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</si>
  <si>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</si>
  <si>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</si>
  <si>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</si>
  <si>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</si>
  <si>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</si>
  <si>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</si>
  <si>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</si>
  <si>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</si>
  <si>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</si>
  <si>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</si>
  <si>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</si>
  <si>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</si>
  <si>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</si>
  <si>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</si>
  <si>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</si>
  <si>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</si>
  <si>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</si>
  <si>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</si>
  <si>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</si>
  <si>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</si>
  <si>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</si>
  <si>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</si>
  <si>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</si>
  <si>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</si>
  <si>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</si>
  <si>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</si>
  <si>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</si>
  <si>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</si>
  <si>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</si>
  <si>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</si>
  <si>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</si>
  <si>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</si>
  <si>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</si>
  <si>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</si>
  <si>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</si>
  <si>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</si>
  <si>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</si>
  <si>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</si>
  <si>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</si>
  <si>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</si>
  <si>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</si>
  <si>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</si>
  <si>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</si>
  <si>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</si>
  <si>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</si>
  <si>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</si>
  <si>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</si>
  <si>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</si>
  <si>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</si>
  <si>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</si>
  <si>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</si>
  <si>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</si>
  <si>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</si>
  <si>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</si>
  <si>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</si>
  <si>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</si>
  <si>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</si>
  <si>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</si>
  <si>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</si>
  <si>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</si>
  <si>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</si>
  <si>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</si>
  <si>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</si>
  <si>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</si>
  <si>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</si>
  <si>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</si>
  <si>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</si>
  <si>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</si>
  <si>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</si>
  <si>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</si>
  <si>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</si>
  <si>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</si>
  <si>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</si>
  <si>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</si>
  <si>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</si>
  <si>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</si>
  <si>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</si>
  <si>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</si>
  <si>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</si>
  <si>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</si>
  <si>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</si>
  <si>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</si>
  <si>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</si>
  <si>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</si>
  <si>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</si>
  <si>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</si>
  <si>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</si>
  <si>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</si>
  <si>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</si>
  <si>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</si>
  <si>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</si>
  <si>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</si>
  <si>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</si>
  <si>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</si>
  <si>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</si>
  <si>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</si>
  <si>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</si>
  <si>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</si>
  <si>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</si>
  <si>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</si>
  <si>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</si>
  <si>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</si>
  <si>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</si>
  <si>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</si>
  <si>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</si>
  <si>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</si>
  <si>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</si>
  <si>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</si>
  <si>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</si>
  <si>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</si>
  <si>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</si>
  <si>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</si>
  <si>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</si>
  <si>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</si>
  <si>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</si>
  <si>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</si>
  <si>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</si>
  <si>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</si>
  <si>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</si>
  <si>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</si>
  <si>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</si>
  <si>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</si>
  <si>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</si>
  <si>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</si>
  <si>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</si>
  <si>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</si>
  <si>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</si>
  <si>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</si>
  <si>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</si>
  <si>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</si>
  <si>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</si>
  <si>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</si>
  <si>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</si>
  <si>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</si>
  <si>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</si>
  <si>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</si>
  <si>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</si>
  <si>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</si>
  <si>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</si>
  <si>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</si>
  <si>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</si>
  <si>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</si>
  <si>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</si>
  <si>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</si>
  <si>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</si>
  <si>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</si>
  <si>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</si>
  <si>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</si>
  <si>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</si>
  <si>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</si>
  <si>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</si>
  <si>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</si>
  <si>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</si>
  <si>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</si>
  <si>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</si>
  <si>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</si>
  <si>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</si>
  <si>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</si>
  <si>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</si>
  <si>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</si>
  <si>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</si>
  <si>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</si>
  <si>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</si>
  <si>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</si>
  <si>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</si>
  <si>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</si>
  <si>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</si>
  <si>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</si>
  <si>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</si>
  <si>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</si>
  <si>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</si>
  <si>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</si>
  <si>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</si>
  <si>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</si>
  <si>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</si>
  <si>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</si>
  <si>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</si>
  <si>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</si>
  <si>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</si>
  <si>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</si>
  <si>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</si>
  <si>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</si>
  <si>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</si>
  <si>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</si>
  <si>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</si>
  <si>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</si>
  <si>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</si>
  <si>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</si>
  <si>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</si>
  <si>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</si>
  <si>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</si>
  <si>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</si>
  <si>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</si>
  <si>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</si>
  <si>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</si>
  <si>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</si>
  <si>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</si>
  <si>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</si>
  <si>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</si>
  <si>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</si>
  <si>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</si>
  <si>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</si>
  <si>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</si>
  <si>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</si>
  <si>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</si>
  <si>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</si>
  <si>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</si>
  <si>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</si>
  <si>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</si>
  <si>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</si>
  <si>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</si>
  <si>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</si>
  <si>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</si>
  <si>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</si>
  <si>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</si>
  <si>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</si>
  <si>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</si>
  <si>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</si>
  <si>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</si>
  <si>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</si>
  <si>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</si>
  <si>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</si>
  <si>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</si>
  <si>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</si>
  <si>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</si>
  <si>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</si>
  <si>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</si>
  <si>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</si>
  <si>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</si>
  <si>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</si>
  <si>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</si>
  <si>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</si>
  <si>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</si>
  <si>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</si>
  <si>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</si>
  <si>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</si>
  <si>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</si>
  <si>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</si>
  <si>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</si>
  <si>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</si>
  <si>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</si>
  <si>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</si>
  <si>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</si>
  <si>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</si>
  <si>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</si>
  <si>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</si>
  <si>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</si>
  <si>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</si>
  <si>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</si>
  <si>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</si>
  <si>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</si>
  <si>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</si>
  <si>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</si>
  <si>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</si>
  <si>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</si>
  <si>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</si>
  <si>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</si>
  <si>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</si>
  <si>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</si>
  <si>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</si>
  <si>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</si>
  <si>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</si>
  <si>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</si>
  <si>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</si>
  <si>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</si>
  <si>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</si>
  <si>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</si>
  <si>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</si>
  <si>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</si>
  <si>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</si>
  <si>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</si>
  <si>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</si>
  <si>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</si>
  <si>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</si>
  <si>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</si>
  <si>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</si>
  <si>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</si>
  <si>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</si>
  <si>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</si>
  <si>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</si>
  <si>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</si>
  <si>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</si>
  <si>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</si>
  <si>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</si>
  <si>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</si>
  <si>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</si>
  <si>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</si>
  <si>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</si>
  <si>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</si>
  <si>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</si>
  <si>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</si>
  <si>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</si>
  <si>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</si>
  <si>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</si>
  <si>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</si>
  <si>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</si>
  <si>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</si>
  <si>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</si>
  <si>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</si>
  <si>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</si>
  <si>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</si>
  <si>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</si>
  <si>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</si>
  <si>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</si>
  <si>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</si>
  <si>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</si>
  <si>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</si>
  <si>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</si>
  <si>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</si>
  <si>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</si>
  <si>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</si>
  <si>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</si>
  <si>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</si>
  <si>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</si>
  <si>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</si>
  <si>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</si>
  <si>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</si>
  <si>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</si>
  <si>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</si>
  <si>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</si>
  <si>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</si>
  <si>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</si>
  <si>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</si>
  <si>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</si>
  <si>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</si>
  <si>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</si>
  <si>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</si>
  <si>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</si>
  <si>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</si>
  <si>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</si>
  <si>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</si>
  <si>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</si>
  <si>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</si>
  <si>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</si>
  <si>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</si>
  <si>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</si>
  <si>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</si>
  <si>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</si>
  <si>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</si>
  <si>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</si>
  <si>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</si>
  <si>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</si>
  <si>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</si>
  <si>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</si>
  <si>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</si>
  <si>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</si>
  <si>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</si>
  <si>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</si>
  <si>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</si>
  <si>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</si>
  <si>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</si>
  <si>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</si>
  <si>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</si>
  <si>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</si>
  <si>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</si>
  <si>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</si>
  <si>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</si>
  <si>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</si>
  <si>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</si>
  <si>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</si>
  <si>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</si>
  <si>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</si>
  <si>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</si>
  <si>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</si>
  <si>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</si>
  <si>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</si>
  <si>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</si>
  <si>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</si>
  <si>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</si>
  <si>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</si>
  <si>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</si>
  <si>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</si>
  <si>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</si>
  <si>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</si>
  <si>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</si>
  <si>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</si>
  <si>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</si>
  <si>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</si>
  <si>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</si>
  <si>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</si>
  <si>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</si>
  <si>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</si>
  <si>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</si>
  <si>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</si>
  <si>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</si>
  <si>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</si>
  <si>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</si>
  <si>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</si>
  <si>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</si>
  <si>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</si>
  <si>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</si>
  <si>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</si>
  <si>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</si>
  <si>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</si>
  <si>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</si>
  <si>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</si>
  <si>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</si>
  <si>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</si>
  <si>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</si>
  <si>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</si>
  <si>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</si>
  <si>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</si>
  <si>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</si>
  <si>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</si>
  <si>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</si>
  <si>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</si>
  <si>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</si>
  <si>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</si>
  <si>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</si>
  <si>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</si>
  <si>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</si>
  <si>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</si>
  <si>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</si>
  <si>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</si>
  <si>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</si>
  <si>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</si>
  <si>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</si>
  <si>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</si>
  <si>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</si>
  <si>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</si>
  <si>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</si>
  <si>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</si>
  <si>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</si>
  <si>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</si>
  <si>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</si>
  <si>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</si>
  <si>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</si>
  <si>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</si>
  <si>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</si>
  <si>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</si>
  <si>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</si>
  <si>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</si>
  <si>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</si>
  <si>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</si>
  <si>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</si>
  <si>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</si>
  <si>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</si>
  <si>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</si>
  <si>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</si>
  <si>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</si>
  <si>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</si>
  <si>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</si>
  <si>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</si>
  <si>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</si>
  <si>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</si>
  <si>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</si>
  <si>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</si>
  <si>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</si>
  <si>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</si>
  <si>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</si>
  <si>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</si>
  <si>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</si>
  <si>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</si>
  <si>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</si>
  <si>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</si>
  <si>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</si>
  <si>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</si>
  <si>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</si>
  <si>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</si>
  <si>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</si>
  <si>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</si>
  <si>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</si>
  <si>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</si>
  <si>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</si>
  <si>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</si>
  <si>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</si>
  <si>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</si>
  <si>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</si>
  <si>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</si>
  <si>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</si>
  <si>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</si>
  <si>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</si>
  <si>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</si>
  <si>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</si>
  <si>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</si>
  <si>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</si>
  <si>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</si>
  <si>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</si>
  <si>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</si>
  <si>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</si>
  <si>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</si>
  <si>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</si>
  <si>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</si>
  <si>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</si>
  <si>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</si>
  <si>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</si>
  <si>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</si>
  <si>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</si>
  <si>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</si>
  <si>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</si>
  <si>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</si>
  <si>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</si>
  <si>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</si>
  <si>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</si>
  <si>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</si>
  <si>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</si>
  <si>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</si>
  <si>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</si>
  <si>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</si>
  <si>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</si>
  <si>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</si>
  <si>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</si>
  <si>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</si>
  <si>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</si>
  <si>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</si>
  <si>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</si>
  <si>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</si>
  <si>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</si>
  <si>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</si>
  <si>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</si>
  <si>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</si>
  <si>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</si>
  <si>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</si>
  <si>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</si>
  <si>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</si>
  <si>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</si>
  <si>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</si>
  <si>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</si>
  <si>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</si>
  <si>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</si>
  <si>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</si>
  <si>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</si>
  <si>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</si>
  <si>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</si>
  <si>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</si>
  <si>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</si>
  <si>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</si>
  <si>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</si>
  <si>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</si>
  <si>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</si>
  <si>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</si>
  <si>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</si>
  <si>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</si>
  <si>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</si>
  <si>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</si>
  <si>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</si>
  <si>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</si>
  <si>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</si>
  <si>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</si>
  <si>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</si>
  <si>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</si>
  <si>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</si>
  <si>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</si>
  <si>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</si>
  <si>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</si>
  <si>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</si>
  <si>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</si>
  <si>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</si>
  <si>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</si>
  <si>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</si>
  <si>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</si>
  <si>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</si>
  <si>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</si>
  <si>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</si>
  <si>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</si>
  <si>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</si>
  <si>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</si>
  <si>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</si>
  <si>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</si>
  <si>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</si>
  <si>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</si>
  <si>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</si>
  <si>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</si>
  <si>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</si>
  <si>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</si>
  <si>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</si>
  <si>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</si>
  <si>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</si>
  <si>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</si>
  <si>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</si>
  <si>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</si>
  <si>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</si>
  <si>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</si>
  <si>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</si>
  <si>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</si>
  <si>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</si>
  <si>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</si>
  <si>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</si>
  <si>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</si>
  <si>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</si>
  <si>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</si>
  <si>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</si>
  <si>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</si>
  <si>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</si>
  <si>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</si>
  <si>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</si>
  <si>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</si>
  <si>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</si>
  <si>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</si>
  <si>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</si>
  <si>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</si>
  <si>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</si>
  <si>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</si>
  <si>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</si>
  <si>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</si>
  <si>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</si>
  <si>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</si>
  <si>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</si>
  <si>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</si>
  <si>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</si>
  <si>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</si>
  <si>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</si>
  <si>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</si>
  <si>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</si>
  <si>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</si>
  <si>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</si>
  <si>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</si>
  <si>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</si>
  <si>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</si>
  <si>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</si>
  <si>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</si>
  <si>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</si>
  <si>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</si>
  <si>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</si>
  <si>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</si>
  <si>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</si>
  <si>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</si>
  <si>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</si>
  <si>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</si>
  <si>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</si>
  <si>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</si>
  <si>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</si>
  <si>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</si>
  <si>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</si>
  <si>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</si>
  <si>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</si>
  <si>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</si>
  <si>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</si>
  <si>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</si>
  <si>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</si>
  <si>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</si>
  <si>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</si>
  <si>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</si>
  <si>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</si>
  <si>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</si>
  <si>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</si>
  <si>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</si>
  <si>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</si>
  <si>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</si>
  <si>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</si>
  <si>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</si>
  <si>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</si>
  <si>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</si>
  <si>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</si>
  <si>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</si>
  <si>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</si>
  <si>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</si>
  <si>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</si>
  <si>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</si>
  <si>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</si>
  <si>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</si>
  <si>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</si>
  <si>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</si>
  <si>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</si>
  <si>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</si>
  <si>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</si>
  <si>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</si>
  <si>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</si>
  <si>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</si>
  <si>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</si>
  <si>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</si>
  <si>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</si>
  <si>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</si>
  <si>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</si>
  <si>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</si>
  <si>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</si>
  <si>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</si>
  <si>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</si>
  <si>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</si>
  <si>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</si>
  <si>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</si>
  <si>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</si>
  <si>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</si>
  <si>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</si>
  <si>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</si>
  <si>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</si>
  <si>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</si>
  <si>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</si>
  <si>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</si>
  <si>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</si>
  <si>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</si>
  <si>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</si>
  <si>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</si>
  <si>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</si>
  <si>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</si>
  <si>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</si>
  <si>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</si>
  <si>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</si>
  <si>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</si>
  <si>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</si>
  <si>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</si>
  <si>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</si>
  <si>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</si>
  <si>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</si>
  <si>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</si>
  <si>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</si>
  <si>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</si>
  <si>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</si>
  <si>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</si>
  <si>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</si>
  <si>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</si>
  <si>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</si>
  <si>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</si>
  <si>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</si>
  <si>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</si>
  <si>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</si>
  <si>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</si>
  <si>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</si>
  <si>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</si>
  <si>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</si>
  <si>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</si>
  <si>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</si>
  <si>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</si>
  <si>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</si>
  <si>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</si>
  <si>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</si>
  <si>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</si>
  <si>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</si>
  <si>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</si>
  <si>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</si>
  <si>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</si>
  <si>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</si>
  <si>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</si>
  <si>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</si>
  <si>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</si>
  <si>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</si>
  <si>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</si>
  <si>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</si>
  <si>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</si>
  <si>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</si>
  <si>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</si>
  <si>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</si>
  <si>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</si>
  <si>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</si>
  <si>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</si>
  <si>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</si>
  <si>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</si>
  <si>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</si>
  <si>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</si>
  <si>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</si>
  <si>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</si>
  <si>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</si>
  <si>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</si>
  <si>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</si>
  <si>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</si>
  <si>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</si>
  <si>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</si>
  <si>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</si>
  <si>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</si>
  <si>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</si>
  <si>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</si>
  <si>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</si>
  <si>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</si>
  <si>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</si>
  <si>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</si>
  <si>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</si>
  <si>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</si>
  <si>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</si>
  <si>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</si>
  <si>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</si>
  <si>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</si>
  <si>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</si>
  <si>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</si>
  <si>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</si>
  <si>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</si>
  <si>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</si>
  <si>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</si>
  <si>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</si>
  <si>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</si>
  <si>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</si>
  <si>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</si>
  <si>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</si>
  <si>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</si>
  <si>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</si>
  <si>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</si>
  <si>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</si>
  <si>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</si>
  <si>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</si>
  <si>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</si>
  <si>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</si>
  <si>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</si>
  <si>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</si>
  <si>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</si>
  <si>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</si>
  <si>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</si>
  <si>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</si>
  <si>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</si>
  <si>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</si>
  <si>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</si>
  <si>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</si>
  <si>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</si>
  <si>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</si>
  <si>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</si>
  <si>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</si>
  <si>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</si>
  <si>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</si>
  <si>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</si>
  <si>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</si>
  <si>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</si>
  <si>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</si>
  <si>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</si>
  <si>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</si>
  <si>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</si>
  <si>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</si>
  <si>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</si>
  <si>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</si>
  <si>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</si>
  <si>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</si>
  <si>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</si>
  <si>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</si>
  <si>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</si>
  <si>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</si>
  <si>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</si>
  <si>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</si>
  <si>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</si>
  <si>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</si>
  <si>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</si>
  <si>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</si>
  <si>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</si>
  <si>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</si>
  <si>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</si>
  <si>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</si>
  <si>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</si>
  <si>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</si>
  <si>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</si>
  <si>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</si>
  <si>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</si>
  <si>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</si>
  <si>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</si>
  <si>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</si>
  <si>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</si>
  <si>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</si>
  <si>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</si>
  <si>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</si>
  <si>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</si>
  <si>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</si>
  <si>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</si>
  <si>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</si>
  <si>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</si>
  <si>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</si>
  <si>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</si>
  <si>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</si>
  <si>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</si>
  <si>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</si>
  <si>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</si>
  <si>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</si>
  <si>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</si>
  <si>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</si>
  <si>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</si>
  <si>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</si>
  <si>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</si>
  <si>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</si>
  <si>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</si>
  <si>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</si>
  <si>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</si>
  <si>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</si>
  <si>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</si>
  <si>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</si>
  <si>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</si>
  <si>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</si>
  <si>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</si>
  <si>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</si>
  <si>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</si>
  <si>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</si>
  <si>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</si>
  <si>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</si>
  <si>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</si>
  <si>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</si>
  <si>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</si>
  <si>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</si>
  <si>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</si>
  <si>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</si>
  <si>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</si>
  <si>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</si>
  <si>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</si>
  <si>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</si>
  <si>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</si>
  <si>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</si>
  <si>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</si>
  <si>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</si>
  <si>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</si>
  <si>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</si>
  <si>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</si>
  <si>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</si>
  <si>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</si>
  <si>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</si>
  <si>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</si>
  <si>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</si>
  <si>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</si>
  <si>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</si>
  <si>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</si>
  <si>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</si>
  <si>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</si>
  <si>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</si>
  <si>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</si>
  <si>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</si>
  <si>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</si>
  <si>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</si>
  <si>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</si>
  <si>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</si>
  <si>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</si>
  <si>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</si>
  <si>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</si>
  <si>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</si>
  <si>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</si>
  <si>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</si>
  <si>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</si>
  <si>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</si>
  <si>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</si>
  <si>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</si>
  <si>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</si>
  <si>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</si>
  <si>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</si>
  <si>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</si>
  <si>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</si>
  <si>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</si>
  <si>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</si>
  <si>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</si>
  <si>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</si>
  <si>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</si>
  <si>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</si>
  <si>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</si>
  <si>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</si>
  <si>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</si>
  <si>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</si>
  <si>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</si>
  <si>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</si>
  <si>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</si>
  <si>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</si>
  <si>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</si>
  <si>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</si>
  <si>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</si>
  <si>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</si>
  <si>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</si>
  <si>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</si>
  <si>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</si>
  <si>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</si>
  <si>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</si>
  <si>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</si>
  <si>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</si>
  <si>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</si>
  <si>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</si>
  <si>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</si>
  <si>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</si>
  <si>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</si>
  <si>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</si>
  <si>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</si>
  <si>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</si>
  <si>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</si>
  <si>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</si>
  <si>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</si>
  <si>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</si>
  <si>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</si>
  <si>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</si>
  <si>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</si>
  <si>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</si>
  <si>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</si>
  <si>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</si>
  <si>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</si>
  <si>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</si>
  <si>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</si>
  <si>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</si>
  <si>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</si>
  <si>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</si>
  <si>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</si>
  <si>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</si>
  <si>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</si>
  <si>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</si>
  <si>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</si>
  <si>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</si>
  <si>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</si>
  <si>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</si>
  <si>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</si>
  <si>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</si>
  <si>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</si>
  <si>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</si>
  <si>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</si>
  <si>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</si>
  <si>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</si>
  <si>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</si>
  <si>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</si>
  <si>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</si>
  <si>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</si>
  <si>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</si>
  <si>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</si>
  <si>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</si>
  <si>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</si>
  <si>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</si>
  <si>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</si>
  <si>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</si>
  <si>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</si>
  <si>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</si>
  <si>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</si>
  <si>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</si>
  <si>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</si>
  <si>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</si>
  <si>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</si>
  <si>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</si>
  <si>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</si>
  <si>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</si>
  <si>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</si>
  <si>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</si>
  <si>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</si>
  <si>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</si>
  <si>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</si>
  <si>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</si>
  <si>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</si>
  <si>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</si>
  <si>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</si>
  <si>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</si>
  <si>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</si>
  <si>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</si>
  <si>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</si>
  <si>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</si>
  <si>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</si>
  <si>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</si>
  <si>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</si>
  <si>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</si>
  <si>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</si>
  <si>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</si>
  <si>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</si>
  <si>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</si>
  <si>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</si>
  <si>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</si>
  <si>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</si>
  <si>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</si>
  <si>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</si>
  <si>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</si>
  <si>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</si>
  <si>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</si>
  <si>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</si>
  <si>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</si>
  <si>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</si>
  <si>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</si>
  <si>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</si>
  <si>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</si>
  <si>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</si>
  <si>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</si>
  <si>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</si>
  <si>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</si>
  <si>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</si>
  <si>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</si>
  <si>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</si>
  <si>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</si>
  <si>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</si>
  <si>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</si>
  <si>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</si>
  <si>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</si>
  <si>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</si>
  <si>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</si>
  <si>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</si>
  <si>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</si>
  <si>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</si>
  <si>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</si>
  <si>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</si>
  <si>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</si>
  <si>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</si>
  <si>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</si>
  <si>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</si>
  <si>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</si>
  <si>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</si>
  <si>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</si>
  <si>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</si>
  <si>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</si>
  <si>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</si>
  <si>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</si>
  <si>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</si>
  <si>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</si>
  <si>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</si>
  <si>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</si>
  <si>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</si>
  <si>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</si>
  <si>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</si>
  <si>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</si>
  <si>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</si>
  <si>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</si>
  <si>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</si>
  <si>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</si>
  <si>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</si>
  <si>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</si>
  <si>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</si>
  <si>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</si>
  <si>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</si>
  <si>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</si>
  <si>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</si>
  <si>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</si>
  <si>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</si>
  <si>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</si>
  <si>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</si>
  <si>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</si>
  <si>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</si>
  <si>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</si>
  <si>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</si>
  <si>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</si>
  <si>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</si>
  <si>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</si>
  <si>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</si>
  <si>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</si>
  <si>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</si>
  <si>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</si>
  <si>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</si>
  <si>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</si>
  <si>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</si>
  <si>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</si>
  <si>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</si>
  <si>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</si>
  <si>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</si>
  <si>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</si>
  <si>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</si>
  <si>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</si>
  <si>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</si>
  <si>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</si>
  <si>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</si>
  <si>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</si>
  <si>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</si>
  <si>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</si>
  <si>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</si>
  <si>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</si>
  <si>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</si>
  <si>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</si>
  <si>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</si>
  <si>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</si>
  <si>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</si>
  <si>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</si>
  <si>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</si>
  <si>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</si>
  <si>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</si>
  <si>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</si>
  <si>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</si>
  <si>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</si>
  <si>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</si>
  <si>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</si>
  <si>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</si>
  <si>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</si>
  <si>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</si>
  <si>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</si>
  <si>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</si>
  <si>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</si>
  <si>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</si>
  <si>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</si>
  <si>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</si>
  <si>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</si>
  <si>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</si>
  <si>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</si>
  <si>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</si>
  <si>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</si>
  <si>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</si>
  <si>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</si>
  <si>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</si>
  <si>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</si>
  <si>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</si>
  <si>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</si>
  <si>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</si>
  <si>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</si>
  <si>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</si>
  <si>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</si>
  <si>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</si>
  <si>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</si>
  <si>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</si>
  <si>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</si>
  <si>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</si>
  <si>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</si>
  <si>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</si>
  <si>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</si>
  <si>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</si>
  <si>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</si>
  <si>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</si>
  <si>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</si>
  <si>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</si>
  <si>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</si>
  <si>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</si>
  <si>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</si>
  <si>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</si>
  <si>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</si>
  <si>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</si>
  <si>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</si>
  <si>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</si>
  <si>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</si>
  <si>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</si>
  <si>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</si>
  <si>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</si>
  <si>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</si>
  <si>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</si>
  <si>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</si>
  <si>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</si>
  <si>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</si>
  <si>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</si>
  <si>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</si>
  <si>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</si>
  <si>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</si>
  <si>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</si>
  <si>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</si>
  <si>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</si>
  <si>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</si>
  <si>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</si>
  <si>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</si>
  <si>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</si>
  <si>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</si>
  <si>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</si>
  <si>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</si>
  <si>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</si>
  <si>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</si>
  <si>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</si>
  <si>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</si>
  <si>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</si>
  <si>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</si>
  <si>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</si>
  <si>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</si>
  <si>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</si>
  <si>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</si>
  <si>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</si>
  <si>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</si>
  <si>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</si>
  <si>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</si>
  <si>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</si>
  <si>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</si>
  <si>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</si>
  <si>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</si>
  <si>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</si>
  <si>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</si>
  <si>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</si>
  <si>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</si>
  <si>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</si>
  <si>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</si>
  <si>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</si>
  <si>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</si>
  <si>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</si>
  <si>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</si>
  <si>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</si>
  <si>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</si>
  <si>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</si>
  <si>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</si>
  <si>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</si>
  <si>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</si>
  <si>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</si>
  <si>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</si>
  <si>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</si>
  <si>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</si>
  <si>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</si>
  <si>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</si>
  <si>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</si>
  <si>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</si>
  <si>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</si>
  <si>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</si>
  <si>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</si>
  <si>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</si>
  <si>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</si>
  <si>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</si>
  <si>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</si>
  <si>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</si>
  <si>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</si>
  <si>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</si>
  <si>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</si>
  <si>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</si>
  <si>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</si>
  <si>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</si>
  <si>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</si>
  <si>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</si>
  <si>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</si>
  <si>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</si>
  <si>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</si>
  <si>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</si>
  <si>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</si>
  <si>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</si>
  <si>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</si>
  <si>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</si>
  <si>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</si>
  <si>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</si>
  <si>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</si>
  <si>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</si>
  <si>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</si>
  <si>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</si>
  <si>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</si>
  <si>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</si>
  <si>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</si>
  <si>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</si>
  <si>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</si>
  <si>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</si>
  <si>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</si>
  <si>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</si>
  <si>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</si>
  <si>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</si>
  <si>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</si>
  <si>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</si>
  <si>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</si>
  <si>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</si>
  <si>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</si>
  <si>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</si>
  <si>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</si>
  <si>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</si>
  <si>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</si>
  <si>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</si>
  <si>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</si>
  <si>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</si>
  <si>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</si>
  <si>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</si>
  <si>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</si>
  <si>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</si>
  <si>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</si>
  <si>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</si>
  <si>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</si>
  <si>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</si>
  <si>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</si>
  <si>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</si>
  <si>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</si>
  <si>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</si>
  <si>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</si>
  <si>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</si>
  <si>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</si>
  <si>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</si>
  <si>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</si>
  <si>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</si>
  <si>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</si>
  <si>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</si>
  <si>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</si>
  <si>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</si>
  <si>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</si>
  <si>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</si>
  <si>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</si>
  <si>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</si>
  <si>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</si>
  <si>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</si>
  <si>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</si>
  <si>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</si>
  <si>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</si>
  <si>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</si>
  <si>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</si>
  <si>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</si>
  <si>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</si>
  <si>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</si>
  <si>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</si>
  <si>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</si>
  <si>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</si>
  <si>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</si>
  <si>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</si>
  <si>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</si>
  <si>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</si>
  <si>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</si>
  <si>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</si>
  <si>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</si>
  <si>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</si>
  <si>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</si>
  <si>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</si>
  <si>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</si>
  <si>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</si>
  <si>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</si>
  <si>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</si>
  <si>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</si>
  <si>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</si>
  <si>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</si>
  <si>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</si>
  <si>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</si>
  <si>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</si>
  <si>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</si>
  <si>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</si>
  <si>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</si>
  <si>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</si>
  <si>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</si>
  <si>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</si>
  <si>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</si>
  <si>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</si>
  <si>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</si>
  <si>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</si>
  <si>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</si>
  <si>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</si>
  <si>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</si>
  <si>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</si>
  <si>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</si>
  <si>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</si>
  <si>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</si>
  <si>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</si>
  <si>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</si>
  <si>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</si>
  <si>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</si>
  <si>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</si>
  <si>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</si>
  <si>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</si>
  <si>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</si>
  <si>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</si>
  <si>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</si>
  <si>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</si>
  <si>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</si>
  <si>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</si>
  <si>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</si>
  <si>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</si>
  <si>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</si>
  <si>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</si>
  <si>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</si>
  <si>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</si>
  <si>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</si>
  <si>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</si>
  <si>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</si>
  <si>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</si>
  <si>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</si>
  <si>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</si>
  <si>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</si>
  <si>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</si>
  <si>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</si>
  <si>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</si>
  <si>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</si>
  <si>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</si>
  <si>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</si>
  <si>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</si>
  <si>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</si>
  <si>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</si>
  <si>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</si>
  <si>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</si>
  <si>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</si>
  <si>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</si>
  <si>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</si>
  <si>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</si>
  <si>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</si>
  <si>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</si>
  <si>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</si>
  <si>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</si>
  <si>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</si>
  <si>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</si>
  <si>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</si>
  <si>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</si>
  <si>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</si>
  <si>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</si>
  <si>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</si>
  <si>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</si>
  <si>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</si>
  <si>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</si>
  <si>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</si>
  <si>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</si>
  <si>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</si>
  <si>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</si>
  <si>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</si>
  <si>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</si>
  <si>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</si>
  <si>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</si>
  <si>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</si>
  <si>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</si>
  <si>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</si>
  <si>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</si>
  <si>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</si>
  <si>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</si>
  <si>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</si>
  <si>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</si>
  <si>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</si>
  <si>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</si>
  <si>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</si>
  <si>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</si>
  <si>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</si>
  <si>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</si>
  <si>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</si>
  <si>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</si>
  <si>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</si>
  <si>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</si>
  <si>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</si>
  <si>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</si>
  <si>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</si>
  <si>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</si>
  <si>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</si>
  <si>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</si>
  <si>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</si>
  <si>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</si>
  <si>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</si>
  <si>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</si>
  <si>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</si>
  <si>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</si>
  <si>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</si>
  <si>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</si>
  <si>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</si>
  <si>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</si>
  <si>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</si>
  <si>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</si>
  <si>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</si>
  <si>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</si>
  <si>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</si>
  <si>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</si>
  <si>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</si>
  <si>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</si>
  <si>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</si>
  <si>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</si>
  <si>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</si>
  <si>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</si>
  <si>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</si>
  <si>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</si>
  <si>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</si>
  <si>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</si>
  <si>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</si>
  <si>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</si>
  <si>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</si>
  <si>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</si>
  <si>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</si>
  <si>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</si>
  <si>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</si>
  <si>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</si>
  <si>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</si>
  <si>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</si>
  <si>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</si>
  <si>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</si>
  <si>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</si>
  <si>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</si>
  <si>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</si>
  <si>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</si>
  <si>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</si>
  <si>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</si>
  <si>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</si>
  <si>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</si>
  <si>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</si>
  <si>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</si>
  <si>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</si>
  <si>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</si>
  <si>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</si>
  <si>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</si>
  <si>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</si>
  <si>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</si>
  <si>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</si>
  <si>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</si>
  <si>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</si>
  <si>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</si>
  <si>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</si>
  <si>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</si>
  <si>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</si>
  <si>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</si>
  <si>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</si>
  <si>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</si>
  <si>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</si>
  <si>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</si>
  <si>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</si>
  <si>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</si>
  <si>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</si>
  <si>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</si>
  <si>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</si>
  <si>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</si>
  <si>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</si>
  <si>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</si>
  <si>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</si>
  <si>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</si>
  <si>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</si>
  <si>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</si>
  <si>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</si>
  <si>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</si>
  <si>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</si>
  <si>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</si>
  <si>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</si>
  <si>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</si>
  <si>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</si>
  <si>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</si>
  <si>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</si>
  <si>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</si>
  <si>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</si>
  <si>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</si>
  <si>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</si>
  <si>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</si>
  <si>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</si>
  <si>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</si>
  <si>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</si>
  <si>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</si>
  <si>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</si>
  <si>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</si>
  <si>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</si>
  <si>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</si>
  <si>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</si>
  <si>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</si>
  <si>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</si>
  <si>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</si>
  <si>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</si>
  <si>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</si>
  <si>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</si>
  <si>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</si>
  <si>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</si>
  <si>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</si>
  <si>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</si>
  <si>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</si>
  <si>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</si>
  <si>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</si>
  <si>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</si>
  <si>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</si>
  <si>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</si>
  <si>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</si>
  <si>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</si>
  <si>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</si>
  <si>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</si>
  <si>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</si>
  <si>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</si>
  <si>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</si>
  <si>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</si>
  <si>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</si>
  <si>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</si>
  <si>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</si>
  <si>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</si>
  <si>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</si>
  <si>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</si>
  <si>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</si>
  <si>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</si>
  <si>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</si>
  <si>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</si>
  <si>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</si>
  <si>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</si>
  <si>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</si>
  <si>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</si>
  <si>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</si>
  <si>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</si>
  <si>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</si>
  <si>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</si>
  <si>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</si>
  <si>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</si>
  <si>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</si>
  <si>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</si>
  <si>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</si>
  <si>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</si>
  <si>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</si>
  <si>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</si>
  <si>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</si>
  <si>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</si>
  <si>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</si>
  <si>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</si>
  <si>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</si>
  <si>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</si>
  <si>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</si>
  <si>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</si>
  <si>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</si>
  <si>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</si>
  <si>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</si>
  <si>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</si>
  <si>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</si>
  <si>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</si>
  <si>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</si>
  <si>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</si>
  <si>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</si>
  <si>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</si>
  <si>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</si>
  <si>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</si>
  <si>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</si>
  <si>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</si>
  <si>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</si>
  <si>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</si>
  <si>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</si>
  <si>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</si>
  <si>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</si>
  <si>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</si>
  <si>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</si>
  <si>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</si>
  <si>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</si>
  <si>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</si>
  <si>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</si>
  <si>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</si>
  <si>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</si>
  <si>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</si>
  <si>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</si>
  <si>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</si>
  <si>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</si>
  <si>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</si>
  <si>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</si>
  <si>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</si>
  <si>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</si>
  <si>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</si>
  <si>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</si>
  <si>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</si>
  <si>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</si>
  <si>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</si>
  <si>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</si>
  <si>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</si>
  <si>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</si>
  <si>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</si>
  <si>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</si>
  <si>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</si>
  <si>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</si>
  <si>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</si>
  <si>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</si>
  <si>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</si>
  <si>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</si>
  <si>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</si>
  <si>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</si>
  <si>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</si>
  <si>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</si>
  <si>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</si>
  <si>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</si>
  <si>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</si>
  <si>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</si>
  <si>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</si>
  <si>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</si>
  <si>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</si>
  <si>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</si>
  <si>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</si>
  <si>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</si>
  <si>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</si>
  <si>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</si>
  <si>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</si>
  <si>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</si>
  <si>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</si>
  <si>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</si>
  <si>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</si>
  <si>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</si>
  <si>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</si>
  <si>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</si>
  <si>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</si>
  <si>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</si>
  <si>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</si>
  <si>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</si>
  <si>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</si>
  <si>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</si>
  <si>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</si>
  <si>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</si>
  <si>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</si>
  <si>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</si>
  <si>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</si>
  <si>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</si>
  <si>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</si>
  <si>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</si>
  <si>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</si>
  <si>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</si>
  <si>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</si>
  <si>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</si>
  <si>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</si>
  <si>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</si>
  <si>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</si>
  <si>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</si>
  <si>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</si>
  <si>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</si>
  <si>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</si>
  <si>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</si>
  <si>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</si>
  <si>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</si>
  <si>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</si>
  <si>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</si>
  <si>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</si>
  <si>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</si>
  <si>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</si>
  <si>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</si>
  <si>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</si>
  <si>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</si>
  <si>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</si>
  <si>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</si>
  <si>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</si>
  <si>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</si>
  <si>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</si>
  <si>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</si>
  <si>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</si>
  <si>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</si>
  <si>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</si>
  <si>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</si>
  <si>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</si>
  <si>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</si>
  <si>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</si>
  <si>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</si>
  <si>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</si>
  <si>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</si>
  <si>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</si>
  <si>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</si>
  <si>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</si>
  <si>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</si>
  <si>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</si>
  <si>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</si>
  <si>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</si>
  <si>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</si>
  <si>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</si>
  <si>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</si>
  <si>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</si>
  <si>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</si>
  <si>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</si>
  <si>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</si>
  <si>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</si>
  <si>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</si>
  <si>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</si>
  <si>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</si>
  <si>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</si>
  <si>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</si>
  <si>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</si>
  <si>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</si>
  <si>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</si>
  <si>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</si>
  <si>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</si>
  <si>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</si>
  <si>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</si>
  <si>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</si>
  <si>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</si>
  <si>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</si>
  <si>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</si>
  <si>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</si>
  <si>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</si>
  <si>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</si>
  <si>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</si>
  <si>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</si>
  <si>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</si>
  <si>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</si>
  <si>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</si>
  <si>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</si>
  <si>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</si>
  <si>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</si>
  <si>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</si>
  <si>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</si>
  <si>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</si>
  <si>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</si>
  <si>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</si>
  <si>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</si>
  <si>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</si>
  <si>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</si>
  <si>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</si>
  <si>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</si>
  <si>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</si>
  <si>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</si>
  <si>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</si>
  <si>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</si>
  <si>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</si>
  <si>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</si>
  <si>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</si>
  <si>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</si>
  <si>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</si>
  <si>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</si>
  <si>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</si>
  <si>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</si>
  <si>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</si>
  <si>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</si>
  <si>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</si>
  <si>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</si>
  <si>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</si>
  <si>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</si>
  <si>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</si>
  <si>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</si>
  <si>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</si>
  <si>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</si>
  <si>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</si>
  <si>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</si>
  <si>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</si>
  <si>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</si>
  <si>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</si>
  <si>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</si>
  <si>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</si>
  <si>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</si>
  <si>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</si>
  <si>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</si>
  <si>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</si>
  <si>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</si>
  <si>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</si>
  <si>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</si>
  <si>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</si>
  <si>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</si>
  <si>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</si>
  <si>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</si>
  <si>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</si>
  <si>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</si>
  <si>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</si>
  <si>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</si>
  <si>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</si>
  <si>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</si>
  <si>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</si>
  <si>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</si>
  <si>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</si>
  <si>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</si>
  <si>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</si>
  <si>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</si>
  <si>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</si>
  <si>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</si>
  <si>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</si>
  <si>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</si>
  <si>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</si>
  <si>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</si>
  <si>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</si>
  <si>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</si>
  <si>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</si>
  <si>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</si>
  <si>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</si>
  <si>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</si>
  <si>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</si>
  <si>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</si>
  <si>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</si>
  <si>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</si>
  <si>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</si>
  <si>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</si>
  <si>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</si>
  <si>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</si>
  <si>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</si>
  <si>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</si>
  <si>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</si>
  <si>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</si>
  <si>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</si>
  <si>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</si>
  <si>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</si>
  <si>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</si>
  <si>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</si>
  <si>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</si>
  <si>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</si>
  <si>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</si>
  <si>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</si>
  <si>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</si>
  <si>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</si>
  <si>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</si>
  <si>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</si>
  <si>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</si>
  <si>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</si>
  <si>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</si>
  <si>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</si>
  <si>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</si>
  <si>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</si>
  <si>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</si>
  <si>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</si>
  <si>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</si>
  <si>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</si>
  <si>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</si>
  <si>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</si>
  <si>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</si>
  <si>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</si>
  <si>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</si>
  <si>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</si>
  <si>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</si>
  <si>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</si>
  <si>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</si>
  <si>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</si>
  <si>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</si>
  <si>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</si>
  <si>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</si>
  <si>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</si>
  <si>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</si>
  <si>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</si>
  <si>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</si>
  <si>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</si>
  <si>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</si>
  <si>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</si>
  <si>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</si>
  <si>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</si>
  <si>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</si>
  <si>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</si>
  <si>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</si>
  <si>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</si>
  <si>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</si>
  <si>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</si>
  <si>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</si>
  <si>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</si>
  <si>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</si>
  <si>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</si>
  <si>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</si>
  <si>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</si>
  <si>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</si>
  <si>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</si>
  <si>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</si>
  <si>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</si>
  <si>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</si>
  <si>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</si>
  <si>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</si>
  <si>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</si>
  <si>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</si>
  <si>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</si>
  <si>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</si>
  <si>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</si>
  <si>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</si>
  <si>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</si>
  <si>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</si>
  <si>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</si>
  <si>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</si>
  <si>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</si>
  <si>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</si>
  <si>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</si>
  <si>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</si>
  <si>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</si>
  <si>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</si>
  <si>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</si>
  <si>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</si>
  <si>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</si>
  <si>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</si>
  <si>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</si>
  <si>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</si>
  <si>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</si>
  <si>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</si>
  <si>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</si>
  <si>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</si>
  <si>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</si>
  <si>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</si>
  <si>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</si>
  <si>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</si>
  <si>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</si>
  <si>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</si>
  <si>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</si>
  <si>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</si>
  <si>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</si>
  <si>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</si>
  <si>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</si>
  <si>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</si>
  <si>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</si>
  <si>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</si>
  <si>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</si>
  <si>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</si>
  <si>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</si>
  <si>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</si>
  <si>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</si>
  <si>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</si>
  <si>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</si>
  <si>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</si>
  <si>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</si>
  <si>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</si>
  <si>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</si>
  <si>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</si>
  <si>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</si>
  <si>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</si>
  <si>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</si>
  <si>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</si>
  <si>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</si>
  <si>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</si>
  <si>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</si>
  <si>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</si>
  <si>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</si>
  <si>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</si>
  <si>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</si>
  <si>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</si>
  <si>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</si>
  <si>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</si>
  <si>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</si>
  <si>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</si>
  <si>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</si>
  <si>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</si>
  <si>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</si>
  <si>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</si>
  <si>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</si>
  <si>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</si>
  <si>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</si>
  <si>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</si>
  <si>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</si>
  <si>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</si>
  <si>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</si>
  <si>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</si>
  <si>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</si>
  <si>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</si>
  <si>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</si>
  <si>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</si>
  <si>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</si>
  <si>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</si>
  <si>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</si>
  <si>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</si>
  <si>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</si>
  <si>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</si>
  <si>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</si>
  <si>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</si>
  <si>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</si>
  <si>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</si>
  <si>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</si>
  <si>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</si>
  <si>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</si>
  <si>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</si>
  <si>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</si>
  <si>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</si>
  <si>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</si>
  <si>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</si>
  <si>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</si>
  <si>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</si>
  <si>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</si>
  <si>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</si>
  <si>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</si>
  <si>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</si>
  <si>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</si>
  <si>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</si>
  <si>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</si>
  <si>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</si>
  <si>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</si>
  <si>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</si>
  <si>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</si>
  <si>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</si>
  <si>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</si>
  <si>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</si>
  <si>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</si>
  <si>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</si>
  <si>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</si>
  <si>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</si>
  <si>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</si>
  <si>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</si>
  <si>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</si>
  <si>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</si>
  <si>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</si>
  <si>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</si>
  <si>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</si>
  <si>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</si>
  <si>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</si>
  <si>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</si>
  <si>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</si>
  <si>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</si>
  <si>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</si>
  <si>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</si>
  <si>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</si>
  <si>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</si>
  <si>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</si>
  <si>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</si>
  <si>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</si>
  <si>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</si>
  <si>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</si>
  <si>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</si>
  <si>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</si>
  <si>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</si>
  <si>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</si>
  <si>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</si>
  <si>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</si>
  <si>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</si>
  <si>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</si>
  <si>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</si>
  <si>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</si>
  <si>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</si>
  <si>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</si>
  <si>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</si>
  <si>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</si>
  <si>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</si>
  <si>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</si>
  <si>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</si>
  <si>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</si>
  <si>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</si>
  <si>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</si>
  <si>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</si>
  <si>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</si>
  <si>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</si>
  <si>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</si>
  <si>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</si>
  <si>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</si>
  <si>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</si>
  <si>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</si>
  <si>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</si>
  <si>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</si>
  <si>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</si>
  <si>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</si>
  <si>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</si>
  <si>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</si>
  <si>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</si>
  <si>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</si>
  <si>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</si>
  <si>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</si>
  <si>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</si>
  <si>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</si>
  <si>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</si>
  <si>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</si>
  <si>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</si>
  <si>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</si>
  <si>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</si>
  <si>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</si>
  <si>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</si>
  <si>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</si>
  <si>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</si>
  <si>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</si>
  <si>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</si>
  <si>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</si>
  <si>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</si>
  <si>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</si>
  <si>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</si>
  <si>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</si>
  <si>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</si>
  <si>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</si>
  <si>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</si>
  <si>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</si>
  <si>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</si>
  <si>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</si>
  <si>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</si>
  <si>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</si>
  <si>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</si>
  <si>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</si>
  <si>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</si>
  <si>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</si>
  <si>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</si>
  <si>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</si>
  <si>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</si>
  <si>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</si>
  <si>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</si>
  <si>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</si>
  <si>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</si>
  <si>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</si>
  <si>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</si>
  <si>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</si>
  <si>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</si>
  <si>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</si>
  <si>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</si>
  <si>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</si>
  <si>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</si>
  <si>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</si>
  <si>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</si>
  <si>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</si>
  <si>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</si>
  <si>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</si>
  <si>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</si>
  <si>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</si>
  <si>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</si>
  <si>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</si>
  <si>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</si>
  <si>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</si>
  <si>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</si>
  <si>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</si>
  <si>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</si>
  <si>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</si>
  <si>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</si>
  <si>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</si>
  <si>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</si>
  <si>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</si>
  <si>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</si>
  <si>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</si>
  <si>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</si>
  <si>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</si>
  <si>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</si>
  <si>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</si>
  <si>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</si>
  <si>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</si>
  <si>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</si>
  <si>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</si>
  <si>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</si>
  <si>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</si>
  <si>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</si>
  <si>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</si>
  <si>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</si>
  <si>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</si>
  <si>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</si>
  <si>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</si>
  <si>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</si>
  <si>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</si>
  <si>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</si>
  <si>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</si>
  <si>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</si>
  <si>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</si>
  <si>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</si>
  <si>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</si>
  <si>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</si>
  <si>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</si>
  <si>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</si>
  <si>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</si>
  <si>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</si>
  <si>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</si>
  <si>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</si>
  <si>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</si>
  <si>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</si>
  <si>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</si>
  <si>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</si>
  <si>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</si>
  <si>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</si>
  <si>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</si>
  <si>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</si>
  <si>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</si>
  <si>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</si>
  <si>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</si>
  <si>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</si>
  <si>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</si>
  <si>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</si>
  <si>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</si>
  <si>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</si>
  <si>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</si>
  <si>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</si>
  <si>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</si>
  <si>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</si>
  <si>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</si>
  <si>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</si>
  <si>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</si>
  <si>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</si>
  <si>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</si>
  <si>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</si>
  <si>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</si>
  <si>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</si>
  <si>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</si>
  <si>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</si>
  <si>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</si>
  <si>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</si>
  <si>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</si>
  <si>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</si>
  <si>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</si>
  <si>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</si>
  <si>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</si>
  <si>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</si>
  <si>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</si>
  <si>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</si>
  <si>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</si>
  <si>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</si>
  <si>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</si>
  <si>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</si>
  <si>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</si>
  <si>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</si>
  <si>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</si>
  <si>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</si>
  <si>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</si>
  <si>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</si>
  <si>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</si>
  <si>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</si>
  <si>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</si>
  <si>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</si>
  <si>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</si>
  <si>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</si>
  <si>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</si>
  <si>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</si>
  <si>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</si>
  <si>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</si>
  <si>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</si>
  <si>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</si>
  <si>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</si>
  <si>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</si>
  <si>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</si>
  <si>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</si>
  <si>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</si>
  <si>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</si>
  <si>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</si>
  <si>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</si>
  <si>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</si>
  <si>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</si>
  <si>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</si>
  <si>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</si>
  <si>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</si>
  <si>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</si>
  <si>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</si>
  <si>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</si>
  <si>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</si>
  <si>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</si>
  <si>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</si>
  <si>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</si>
  <si>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</si>
  <si>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</si>
  <si>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</si>
  <si>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</si>
  <si>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</si>
  <si>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</si>
  <si>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</si>
  <si>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</si>
  <si>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</si>
  <si>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</si>
  <si>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</si>
  <si>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</si>
  <si>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</si>
  <si>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</si>
  <si>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</si>
  <si>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</si>
  <si>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</si>
  <si>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</si>
  <si>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</si>
  <si>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</si>
  <si>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</si>
  <si>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</si>
  <si>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</si>
  <si>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</si>
  <si>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</si>
  <si>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</si>
  <si>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</si>
  <si>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</si>
  <si>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</si>
  <si>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</si>
  <si>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</si>
  <si>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</si>
  <si>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</si>
  <si>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</si>
  <si>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</si>
  <si>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</si>
  <si>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</si>
  <si>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</si>
  <si>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</si>
  <si>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</si>
  <si>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</si>
  <si>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</si>
  <si>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</si>
  <si>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</si>
  <si>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</si>
  <si>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</si>
  <si>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</si>
  <si>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</si>
  <si>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</si>
  <si>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</si>
  <si>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</si>
  <si>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</si>
  <si>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</si>
  <si>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</si>
  <si>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</si>
  <si>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</si>
  <si>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</si>
  <si>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</si>
  <si>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</si>
  <si>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</si>
  <si>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</si>
  <si>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</si>
  <si>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</si>
  <si>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</si>
  <si>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</si>
  <si>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</si>
  <si>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</si>
  <si>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</si>
  <si>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</si>
  <si>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</si>
  <si>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</si>
  <si>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</si>
  <si>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</si>
  <si>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</si>
  <si>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</si>
  <si>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</si>
  <si>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</si>
  <si>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</si>
  <si>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</si>
  <si>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</si>
  <si>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</si>
  <si>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</si>
  <si>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</si>
  <si>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</si>
  <si>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</si>
  <si>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</si>
  <si>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</si>
  <si>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</si>
  <si>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</si>
  <si>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</si>
  <si>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</si>
  <si>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</si>
  <si>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</si>
  <si>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</si>
  <si>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</si>
  <si>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</si>
  <si>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</si>
  <si>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</si>
  <si>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</si>
  <si>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</si>
  <si>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</si>
  <si>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</si>
  <si>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</si>
  <si>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</si>
  <si>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</si>
  <si>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</si>
  <si>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</si>
  <si>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</si>
  <si>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</si>
  <si>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</si>
  <si>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</si>
  <si>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</si>
  <si>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</si>
  <si>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</si>
  <si>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</si>
  <si>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</si>
  <si>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</si>
  <si>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</si>
  <si>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</si>
  <si>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</si>
  <si>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</si>
  <si>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</si>
  <si>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</si>
  <si>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</si>
  <si>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</si>
  <si>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</si>
  <si>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</si>
  <si>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</si>
  <si>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</si>
  <si>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</si>
  <si>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</si>
  <si>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</si>
  <si>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</si>
  <si>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</si>
  <si>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</si>
  <si>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</si>
  <si>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</si>
  <si>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</si>
  <si>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</si>
  <si>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</si>
  <si>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</si>
  <si>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</si>
  <si>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</si>
  <si>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</si>
  <si>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</si>
  <si>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</si>
  <si>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</si>
  <si>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</si>
  <si>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</si>
  <si>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</si>
  <si>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</si>
  <si>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</si>
  <si>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</si>
  <si>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</si>
  <si>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</si>
  <si>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</si>
  <si>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</si>
  <si>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</si>
  <si>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</si>
  <si>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</si>
  <si>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</si>
  <si>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</si>
  <si>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</si>
  <si>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</si>
  <si>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</si>
  <si>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</si>
  <si>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</si>
  <si>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</si>
  <si>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</si>
  <si>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</si>
  <si>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</si>
  <si>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</si>
  <si>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</si>
  <si>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</si>
  <si>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</si>
  <si>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</si>
  <si>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</si>
  <si>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</si>
  <si>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</si>
  <si>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</si>
  <si>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</si>
  <si>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</si>
  <si>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</si>
  <si>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</si>
  <si>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</si>
  <si>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</si>
  <si>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</si>
  <si>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</si>
  <si>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</si>
  <si>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</si>
  <si>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</si>
  <si>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</si>
  <si>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</si>
  <si>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</si>
  <si>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</si>
  <si>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</si>
  <si>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</si>
  <si>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</si>
  <si>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</si>
  <si>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</si>
  <si>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</si>
  <si>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</si>
  <si>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</si>
  <si>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</si>
  <si>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</si>
  <si>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</si>
  <si>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</si>
  <si>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</si>
  <si>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</si>
  <si>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</si>
  <si>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</si>
  <si>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</si>
  <si>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</si>
  <si>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</si>
  <si>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</si>
  <si>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</si>
  <si>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</si>
  <si>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</si>
  <si>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</si>
  <si>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</si>
  <si>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</si>
  <si>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</si>
  <si>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</si>
  <si>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</si>
  <si>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</si>
  <si>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</si>
  <si>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</si>
  <si>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</si>
  <si>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</si>
  <si>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</si>
  <si>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</si>
  <si>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</si>
  <si>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</si>
  <si>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</si>
  <si>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</si>
  <si>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</si>
  <si>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</si>
  <si>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</si>
  <si>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</si>
  <si>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</si>
  <si>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</si>
  <si>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</si>
  <si>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</si>
  <si>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</si>
  <si>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</si>
  <si>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</si>
  <si>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</si>
  <si>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</si>
  <si>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</si>
  <si>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</si>
  <si>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</si>
  <si>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</si>
  <si>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</si>
  <si>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</si>
  <si>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</si>
  <si>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</si>
  <si>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</si>
  <si>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</si>
  <si>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</si>
  <si>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</si>
  <si>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</si>
  <si>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</si>
  <si>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</si>
  <si>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</si>
  <si>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</si>
  <si>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</si>
  <si>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</si>
  <si>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</si>
  <si>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</si>
  <si>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</si>
  <si>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</si>
  <si>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</si>
  <si>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</si>
  <si>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</si>
  <si>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</si>
  <si>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</si>
  <si>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</si>
  <si>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</si>
  <si>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</si>
  <si>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</si>
  <si>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</si>
  <si>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</si>
  <si>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</si>
  <si>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</si>
  <si>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</si>
  <si>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</si>
  <si>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</si>
  <si>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</si>
  <si>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</si>
  <si>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</si>
  <si>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</si>
  <si>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</si>
  <si>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</si>
  <si>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</si>
  <si>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</si>
  <si>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</si>
  <si>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</si>
  <si>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</si>
  <si>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</si>
  <si>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</si>
  <si>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</si>
  <si>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</si>
  <si>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</si>
  <si>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</si>
  <si>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</si>
  <si>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</si>
  <si>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</si>
  <si>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</si>
  <si>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</si>
  <si>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</si>
  <si>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</si>
  <si>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</si>
  <si>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</si>
  <si>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</si>
  <si>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</si>
  <si>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</si>
  <si>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</si>
  <si>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</si>
  <si>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</si>
  <si>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</si>
  <si>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</si>
  <si>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</si>
  <si>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</si>
  <si>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</si>
  <si>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</si>
  <si>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</si>
  <si>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</si>
  <si>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</si>
  <si>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</si>
  <si>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</si>
  <si>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</si>
  <si>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</si>
  <si>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</si>
  <si>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</si>
  <si>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</si>
  <si>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</si>
  <si>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</si>
  <si>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</si>
  <si>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</si>
  <si>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</si>
  <si>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</si>
  <si>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</si>
  <si>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</si>
  <si>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</si>
  <si>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</si>
  <si>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</si>
  <si>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</si>
  <si>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</si>
  <si>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</si>
  <si>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</si>
  <si>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</si>
  <si>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</si>
  <si>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</si>
  <si>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</si>
  <si>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</si>
  <si>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</si>
  <si>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</si>
  <si>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</si>
  <si>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</si>
  <si>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</si>
  <si>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</si>
  <si>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</si>
  <si>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</si>
  <si>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</si>
  <si>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</si>
  <si>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</si>
  <si>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</si>
  <si>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</si>
  <si>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</si>
  <si>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</si>
  <si>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</si>
  <si>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</si>
  <si>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</si>
  <si>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</si>
  <si>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</si>
  <si>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</si>
  <si>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</si>
  <si>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</si>
  <si>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</si>
  <si>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</si>
  <si>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</si>
  <si>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</si>
  <si>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</si>
  <si>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</si>
  <si>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</si>
  <si>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</si>
  <si>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</si>
  <si>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</si>
  <si>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</si>
  <si>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</si>
  <si>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</si>
  <si>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</si>
  <si>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</si>
  <si>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</si>
  <si>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</si>
  <si>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</si>
  <si>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</si>
  <si>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</si>
  <si>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</si>
  <si>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</si>
  <si>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</si>
  <si>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</si>
  <si>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</si>
  <si>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</si>
  <si>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</si>
  <si>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</si>
  <si>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</si>
  <si>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</si>
  <si>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</si>
  <si>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</si>
  <si>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</si>
  <si>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</si>
  <si>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</si>
  <si>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</si>
  <si>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</si>
  <si>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</si>
  <si>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</si>
  <si>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</si>
  <si>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</si>
  <si>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</si>
  <si>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</si>
  <si>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</si>
  <si>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</si>
  <si>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</si>
  <si>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</si>
  <si>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</si>
  <si>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</si>
  <si>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</si>
  <si>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</si>
  <si>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</si>
  <si>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</si>
  <si>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</si>
  <si>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</si>
  <si>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</si>
  <si>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</si>
  <si>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</si>
  <si>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</si>
  <si>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</si>
  <si>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</si>
  <si>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</si>
  <si>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</si>
  <si>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</si>
  <si>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</si>
  <si>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</si>
  <si>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</si>
  <si>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</si>
  <si>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</si>
  <si>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</si>
  <si>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</si>
  <si>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</si>
  <si>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</si>
  <si>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</si>
  <si>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</si>
  <si>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</si>
  <si>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</si>
  <si>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</si>
  <si>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</si>
  <si>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</si>
  <si>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</si>
  <si>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</si>
  <si>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</si>
  <si>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</si>
  <si>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</si>
  <si>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</si>
  <si>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</si>
  <si>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</si>
  <si>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</si>
  <si>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</si>
  <si>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</si>
  <si>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</si>
  <si>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</si>
  <si>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</si>
  <si>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</si>
  <si>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</si>
  <si>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</si>
  <si>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</si>
  <si>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</si>
  <si>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</si>
  <si>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</si>
  <si>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</si>
  <si>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</si>
  <si>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</si>
  <si>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</si>
  <si>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</si>
  <si>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</si>
  <si>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</si>
  <si>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</si>
  <si>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</si>
  <si>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</si>
  <si>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</si>
  <si>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</si>
  <si>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</si>
  <si>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</si>
  <si>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</si>
  <si>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</si>
  <si>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</si>
  <si>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</si>
  <si>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</si>
  <si>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</si>
  <si>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</si>
  <si>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</si>
  <si>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</si>
  <si>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</si>
  <si>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</si>
  <si>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</si>
  <si>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</si>
  <si>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</si>
  <si>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</si>
  <si>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</si>
  <si>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</si>
  <si>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</si>
  <si>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</si>
  <si>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</si>
  <si>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</si>
  <si>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</si>
  <si>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</si>
  <si>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</si>
  <si>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</si>
  <si>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</si>
  <si>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</si>
  <si>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</si>
  <si>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</si>
  <si>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</si>
  <si>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</si>
  <si>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</si>
  <si>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</si>
  <si>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</si>
  <si>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</si>
  <si>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</si>
  <si>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</si>
  <si>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</si>
  <si>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</si>
  <si>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</si>
  <si>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</si>
  <si>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</si>
  <si>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</si>
  <si>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</si>
  <si>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</si>
  <si>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</si>
  <si>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</si>
  <si>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</si>
  <si>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</si>
  <si>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</si>
  <si>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</si>
  <si>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</si>
  <si>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</si>
  <si>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</si>
  <si>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</si>
  <si>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</si>
  <si>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</si>
  <si>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</si>
  <si>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</si>
  <si>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</si>
  <si>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</si>
  <si>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</si>
  <si>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</si>
  <si>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</si>
  <si>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</si>
  <si>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</si>
  <si>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</si>
  <si>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</si>
  <si>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</si>
  <si>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</si>
  <si>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</si>
  <si>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</si>
  <si>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</si>
  <si>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</si>
  <si>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</si>
  <si>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</si>
  <si>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</si>
  <si>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</si>
  <si>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</si>
  <si>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</si>
  <si>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</si>
  <si>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</si>
  <si>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</si>
  <si>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</si>
  <si>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</si>
  <si>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</si>
  <si>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</si>
  <si>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</si>
  <si>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</si>
  <si>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</si>
  <si>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</si>
  <si>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</si>
  <si>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</si>
  <si>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</si>
  <si>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</si>
  <si>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</si>
  <si>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</si>
  <si>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</si>
  <si>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</si>
  <si>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</si>
  <si>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</si>
  <si>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</si>
  <si>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</si>
  <si>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</si>
  <si>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</si>
  <si>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</si>
  <si>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</si>
  <si>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</si>
  <si>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</si>
  <si>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</si>
  <si>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</si>
  <si>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</si>
  <si>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</si>
  <si>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</si>
  <si>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</si>
  <si>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</si>
  <si>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</si>
  <si>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</si>
  <si>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</si>
  <si>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</si>
  <si>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</si>
  <si>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</si>
  <si>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</si>
  <si>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</si>
  <si>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</si>
  <si>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</si>
  <si>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</si>
  <si>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</si>
  <si>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</si>
  <si>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</si>
  <si>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</si>
  <si>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</si>
  <si>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</si>
  <si>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</si>
  <si>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</si>
  <si>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</si>
  <si>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</si>
  <si>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</si>
  <si>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</si>
  <si>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</si>
  <si>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</si>
  <si>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</si>
  <si>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</si>
  <si>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</si>
  <si>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</si>
  <si>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</si>
  <si>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</si>
  <si>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</si>
  <si>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</si>
  <si>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</si>
  <si>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</si>
  <si>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</si>
  <si>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</si>
  <si>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</si>
  <si>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</si>
  <si>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</si>
  <si>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</si>
  <si>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</si>
  <si>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</si>
  <si>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</si>
  <si>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</si>
  <si>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</si>
  <si>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</si>
  <si>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</si>
  <si>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</si>
  <si>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</si>
  <si>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</si>
  <si>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</si>
  <si>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</si>
  <si>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</si>
  <si>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</si>
  <si>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</si>
  <si>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</si>
  <si>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</si>
  <si>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</si>
  <si>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</si>
  <si>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</si>
  <si>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</si>
  <si>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</si>
  <si>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</si>
  <si>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</si>
  <si>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</si>
  <si>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</si>
  <si>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</si>
  <si>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</si>
  <si>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</si>
  <si>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</si>
  <si>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</si>
  <si>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</si>
  <si>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</si>
  <si>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</si>
  <si>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</si>
  <si>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</si>
  <si>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</si>
  <si>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</si>
  <si>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</si>
  <si>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</si>
  <si>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</si>
  <si>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</si>
  <si>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</si>
  <si>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</si>
  <si>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</si>
  <si>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</si>
  <si>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</si>
  <si>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</si>
  <si>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</si>
  <si>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</si>
  <si>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</si>
  <si>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</si>
  <si>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</si>
  <si>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</si>
  <si>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</si>
  <si>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</si>
  <si>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</si>
  <si>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</si>
  <si>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</si>
  <si>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</si>
  <si>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</si>
  <si>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</si>
  <si>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</si>
  <si>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</si>
  <si>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</si>
  <si>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</si>
  <si>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</si>
  <si>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</si>
  <si>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</si>
  <si>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</si>
  <si>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</si>
  <si>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</si>
  <si>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</si>
  <si>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</si>
  <si>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</si>
  <si>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</si>
  <si>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</si>
  <si>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</si>
  <si>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</si>
  <si>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</si>
  <si>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</si>
  <si>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</si>
  <si>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</si>
  <si>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</si>
  <si>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</si>
  <si>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</si>
  <si>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</si>
  <si>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</si>
  <si>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</si>
  <si>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</si>
  <si>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</si>
  <si>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</si>
  <si>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</si>
  <si>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</si>
  <si>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</si>
  <si>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</si>
  <si>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</si>
  <si>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</si>
  <si>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</si>
  <si>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</si>
  <si>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</si>
  <si>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</si>
  <si>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</si>
  <si>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</si>
  <si>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</si>
  <si>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</si>
  <si>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</si>
  <si>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</si>
  <si>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</si>
  <si>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</si>
  <si>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</si>
  <si>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</si>
  <si>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</si>
  <si>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</si>
  <si>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</si>
  <si>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</si>
  <si>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</si>
  <si>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</si>
  <si>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</si>
  <si>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</si>
  <si>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</si>
  <si>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</si>
  <si>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</si>
  <si>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</si>
  <si>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</si>
  <si>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</si>
  <si>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</si>
  <si>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</si>
  <si>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</si>
  <si>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</si>
  <si>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</si>
  <si>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</si>
  <si>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</si>
  <si>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</si>
  <si>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</si>
  <si>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</si>
  <si>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</si>
  <si>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</si>
  <si>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</si>
  <si>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</si>
  <si>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</si>
  <si>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</si>
  <si>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</si>
  <si>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</si>
  <si>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</si>
  <si>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</si>
  <si>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</si>
  <si>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</si>
  <si>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</si>
  <si>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</si>
  <si>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</si>
  <si>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</si>
  <si>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</si>
  <si>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</si>
  <si>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</si>
  <si>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</si>
  <si>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</si>
  <si>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</si>
  <si>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</si>
  <si>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</si>
  <si>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</si>
  <si>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</si>
  <si>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</si>
  <si>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</si>
  <si>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</si>
  <si>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</si>
  <si>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</si>
  <si>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</si>
  <si>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</si>
  <si>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</si>
  <si>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</si>
  <si>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</si>
  <si>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</si>
  <si>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</si>
  <si>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</si>
  <si>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</si>
  <si>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</si>
  <si>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</si>
  <si>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</si>
  <si>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</si>
  <si>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</si>
  <si>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</si>
  <si>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</si>
  <si>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</si>
  <si>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</si>
  <si>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</si>
  <si>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</si>
  <si>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</si>
  <si>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</si>
  <si>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</si>
  <si>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</si>
  <si>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</si>
  <si>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</si>
  <si>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</si>
  <si>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</si>
  <si>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</si>
  <si>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</si>
  <si>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</si>
  <si>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</si>
  <si>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</si>
  <si>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</si>
  <si>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</si>
  <si>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</si>
  <si>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</si>
  <si>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</si>
  <si>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</si>
  <si>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</si>
  <si>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</si>
  <si>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</si>
  <si>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</si>
  <si>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</si>
  <si>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</si>
  <si>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</si>
  <si>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</si>
  <si>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</si>
  <si>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</si>
  <si>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</si>
  <si>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</si>
  <si>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</si>
  <si>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</si>
  <si>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</si>
  <si>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</si>
  <si>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</si>
  <si>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</si>
  <si>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</si>
  <si>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</si>
  <si>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</si>
  <si>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</si>
  <si>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</si>
  <si>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</si>
  <si>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</si>
  <si>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</si>
  <si>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</si>
  <si>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</si>
  <si>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</si>
  <si>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</si>
  <si>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</si>
  <si>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</si>
  <si>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</si>
  <si>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</si>
  <si>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</si>
  <si>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</si>
  <si>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</si>
  <si>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</si>
  <si>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</si>
  <si>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</si>
  <si>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</si>
  <si>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</si>
  <si>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</si>
  <si>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</si>
  <si>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</si>
  <si>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</si>
  <si>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</si>
  <si>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</si>
  <si>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</si>
  <si>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</si>
  <si>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</si>
  <si>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</si>
  <si>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</si>
  <si>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</si>
  <si>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</si>
  <si>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</si>
  <si>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</si>
  <si>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</si>
  <si>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</si>
  <si>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</si>
  <si>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</si>
  <si>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</si>
  <si>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</si>
  <si>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</si>
  <si>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</si>
  <si>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</si>
  <si>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</si>
  <si>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</si>
  <si>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</si>
  <si>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</si>
  <si>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</si>
  <si>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</si>
  <si>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</si>
  <si>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</si>
  <si>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</si>
  <si>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</si>
  <si>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</si>
  <si>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</si>
  <si>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</si>
  <si>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</si>
  <si>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</si>
  <si>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</si>
  <si>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</si>
  <si>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</si>
  <si>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</si>
  <si>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</si>
  <si>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</si>
  <si>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</si>
  <si>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</si>
  <si>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</si>
  <si>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</si>
  <si>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</si>
  <si>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</si>
  <si>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</si>
  <si>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</si>
  <si>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</si>
  <si>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</si>
  <si>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</si>
  <si>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</si>
  <si>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</si>
  <si>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</si>
  <si>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</si>
  <si>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</si>
  <si>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</si>
  <si>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</si>
  <si>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</si>
  <si>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</si>
  <si>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</si>
  <si>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</si>
  <si>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</si>
  <si>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</si>
  <si>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</si>
  <si>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</si>
  <si>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</si>
  <si>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</si>
  <si>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</si>
  <si>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</si>
  <si>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</si>
  <si>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</si>
  <si>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</si>
  <si>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</si>
  <si>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</si>
  <si>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</si>
  <si>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</si>
  <si>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</si>
  <si>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</si>
  <si>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</si>
  <si>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</si>
  <si>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</si>
  <si>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</si>
  <si>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</si>
  <si>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</si>
  <si>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</si>
  <si>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</si>
  <si>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</si>
  <si>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</si>
  <si>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</si>
  <si>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</si>
  <si>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</si>
  <si>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</si>
  <si>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</si>
  <si>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</si>
  <si>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</si>
  <si>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</si>
  <si>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</si>
  <si>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</si>
  <si>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</si>
  <si>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</si>
  <si>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</si>
  <si>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</si>
  <si>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</si>
  <si>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</si>
  <si>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</si>
  <si>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</si>
  <si>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</si>
  <si>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</si>
  <si>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</si>
  <si>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</si>
  <si>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</si>
  <si>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</si>
  <si>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</si>
  <si>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</si>
  <si>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</si>
  <si>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</si>
  <si>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</si>
  <si>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</si>
  <si>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</si>
  <si>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</si>
  <si>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</si>
  <si>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</si>
  <si>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</si>
  <si>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</si>
  <si>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</si>
  <si>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</si>
  <si>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</si>
  <si>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</si>
  <si>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</si>
  <si>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</si>
  <si>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</si>
  <si>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</si>
  <si>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</si>
  <si>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</si>
  <si>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</si>
  <si>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</si>
  <si>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</si>
  <si>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</si>
  <si>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</si>
  <si>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</si>
  <si>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</si>
  <si>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</si>
  <si>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</si>
  <si>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</si>
  <si>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</si>
  <si>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</si>
  <si>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</si>
  <si>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</si>
  <si>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</si>
  <si>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</si>
  <si>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</si>
  <si>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</si>
  <si>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</si>
  <si>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</si>
  <si>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</si>
  <si>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</si>
  <si>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</si>
  <si>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</si>
  <si>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</si>
  <si>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</si>
  <si>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</si>
  <si>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</si>
  <si>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</si>
  <si>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</si>
  <si>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</si>
  <si>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</si>
  <si>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</si>
  <si>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</si>
  <si>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</si>
  <si>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</si>
  <si>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</si>
  <si>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</si>
  <si>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</si>
  <si>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</si>
  <si>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</si>
  <si>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</si>
  <si>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</si>
  <si>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</si>
  <si>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</si>
  <si>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</si>
  <si>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</si>
  <si>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</si>
  <si>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</si>
  <si>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</si>
  <si>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</si>
  <si>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</si>
  <si>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</si>
  <si>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</si>
  <si>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</si>
  <si>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</si>
  <si>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</si>
  <si>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</si>
  <si>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</si>
  <si>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</si>
  <si>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</si>
  <si>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</si>
  <si>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</si>
  <si>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</si>
  <si>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</si>
  <si>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</si>
  <si>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</si>
  <si>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</si>
  <si>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</si>
  <si>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</si>
  <si>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</si>
  <si>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</si>
  <si>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</si>
  <si>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</si>
  <si>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</si>
  <si>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</si>
  <si>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</si>
  <si>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</si>
  <si>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</si>
  <si>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</si>
  <si>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</si>
  <si>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</si>
  <si>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</si>
  <si>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</si>
  <si>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</si>
  <si>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</si>
  <si>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</si>
  <si>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</si>
  <si>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</si>
  <si>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</si>
  <si>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</si>
  <si>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</si>
  <si>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</si>
  <si>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</si>
  <si>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</si>
  <si>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</si>
  <si>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</si>
  <si>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</si>
  <si>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</si>
  <si>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</si>
  <si>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</si>
  <si>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</si>
  <si>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</si>
  <si>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</si>
  <si>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</si>
  <si>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</si>
  <si>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</si>
  <si>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</si>
  <si>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</si>
  <si>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</si>
  <si>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</si>
  <si>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</si>
  <si>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</si>
  <si>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</si>
  <si>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</si>
  <si>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</si>
  <si>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</si>
  <si>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</si>
  <si>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</si>
  <si>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</si>
  <si>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</si>
  <si>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</si>
  <si>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</si>
  <si>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</si>
  <si>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</si>
  <si>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</si>
  <si>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</si>
  <si>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</si>
  <si>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</si>
  <si>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</si>
  <si>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</si>
  <si>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</si>
  <si>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</si>
  <si>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</si>
  <si>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</si>
  <si>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</si>
  <si>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</si>
  <si>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</si>
  <si>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</si>
  <si>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</si>
  <si>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</si>
  <si>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</si>
  <si>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</si>
  <si>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</si>
  <si>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</si>
  <si>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</si>
  <si>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</si>
  <si>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</si>
  <si>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</si>
  <si>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</si>
  <si>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</si>
  <si>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</si>
  <si>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</si>
  <si>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</si>
  <si>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</si>
  <si>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</si>
  <si>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</si>
  <si>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</si>
  <si>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</si>
  <si>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</si>
  <si>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</si>
  <si>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</si>
  <si>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</si>
  <si>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</si>
  <si>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</si>
  <si>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</si>
  <si>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</si>
  <si>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</si>
  <si>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</si>
  <si>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</si>
  <si>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</si>
  <si>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</si>
  <si>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</si>
  <si>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</si>
  <si>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</si>
  <si>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</si>
  <si>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</si>
  <si>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</si>
  <si>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</si>
  <si>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</si>
  <si>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</si>
  <si>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</si>
  <si>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</si>
  <si>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</si>
  <si>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</si>
  <si>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</si>
  <si>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</si>
  <si>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</si>
  <si>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</si>
  <si>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</si>
  <si>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</si>
  <si>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</si>
  <si>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</si>
  <si>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</si>
  <si>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</si>
  <si>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</si>
  <si>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</si>
  <si>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</si>
  <si>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</si>
  <si>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</si>
  <si>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</si>
  <si>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</si>
  <si>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</si>
  <si>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</si>
  <si>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</si>
  <si>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</si>
  <si>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</si>
  <si>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</si>
  <si>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</si>
  <si>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</si>
  <si>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</si>
  <si>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</si>
  <si>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</si>
  <si>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</si>
  <si>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</si>
  <si>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</si>
  <si>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</si>
  <si>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</si>
  <si>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</si>
  <si>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</si>
  <si>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</si>
  <si>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</si>
  <si>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</si>
  <si>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</si>
  <si>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</si>
  <si>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</si>
  <si>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</si>
  <si>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</si>
  <si>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</si>
  <si>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</si>
  <si>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</si>
  <si>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</si>
  <si>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</si>
  <si>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</si>
  <si>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</si>
  <si>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</si>
  <si>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</si>
  <si>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</si>
  <si>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</si>
  <si>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</si>
  <si>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</si>
  <si>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</si>
  <si>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</si>
  <si>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</si>
  <si>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</si>
  <si>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</si>
  <si>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</si>
  <si>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</si>
  <si>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</si>
  <si>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</si>
  <si>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</si>
  <si>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</si>
  <si>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</si>
  <si>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</si>
  <si>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</si>
  <si>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</si>
  <si>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</si>
  <si>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</si>
  <si>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</si>
  <si>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</si>
  <si>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</si>
  <si>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</si>
  <si>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</si>
  <si>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</si>
  <si>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</si>
  <si>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</si>
  <si>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</si>
  <si>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</si>
  <si>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</si>
  <si>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</si>
  <si>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</si>
  <si>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</si>
  <si>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</si>
  <si>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</si>
  <si>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</si>
  <si>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</si>
  <si>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</si>
  <si>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</si>
  <si>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</si>
  <si>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</si>
  <si>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</si>
  <si>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</si>
  <si>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</si>
  <si>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</si>
  <si>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</si>
  <si>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</si>
  <si>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</si>
  <si>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</si>
  <si>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</si>
  <si>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</si>
  <si>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</si>
  <si>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</si>
  <si>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</si>
  <si>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</si>
  <si>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</si>
  <si>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</si>
  <si>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</si>
  <si>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</si>
  <si>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</si>
  <si>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</si>
  <si>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</si>
  <si>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</si>
  <si>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</si>
  <si>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</si>
  <si>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</si>
  <si>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</si>
  <si>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</si>
  <si>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</si>
  <si>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</si>
  <si>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</si>
  <si>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</si>
  <si>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</si>
  <si>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</si>
  <si>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</si>
  <si>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</si>
  <si>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</si>
  <si>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</si>
  <si>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</si>
  <si>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</si>
  <si>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</si>
  <si>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</si>
  <si>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</si>
  <si>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</si>
  <si>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</si>
  <si>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</si>
  <si>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</si>
  <si>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</si>
  <si>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</si>
  <si>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</si>
  <si>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</si>
  <si>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</si>
  <si>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</si>
  <si>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</si>
  <si>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</si>
  <si>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</si>
  <si>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</si>
  <si>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</si>
  <si>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</si>
  <si>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</si>
  <si>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</si>
  <si>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</si>
  <si>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</si>
  <si>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</si>
  <si>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</si>
  <si>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</si>
  <si>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</si>
  <si>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</si>
  <si>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</si>
  <si>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</si>
  <si>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</si>
  <si>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</si>
  <si>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</si>
  <si>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</si>
  <si>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</si>
  <si>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</si>
  <si>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</si>
  <si>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</si>
  <si>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</si>
  <si>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</si>
  <si>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</si>
  <si>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</si>
  <si>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</si>
  <si>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</si>
  <si>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</si>
  <si>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</si>
  <si>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</si>
  <si>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</si>
  <si>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</si>
  <si>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</si>
  <si>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</si>
  <si>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</si>
  <si>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</si>
  <si>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</si>
  <si>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</si>
  <si>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</si>
  <si>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</si>
  <si>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</si>
  <si>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</si>
  <si>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</si>
  <si>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</si>
  <si>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</si>
  <si>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</si>
  <si>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</si>
  <si>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</si>
  <si>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</si>
  <si>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</si>
  <si>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</si>
  <si>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</si>
  <si>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</si>
  <si>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</si>
  <si>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</si>
  <si>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</si>
  <si>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</si>
  <si>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</si>
  <si>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</si>
  <si>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</si>
  <si>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</si>
  <si>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</si>
  <si>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</si>
  <si>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</si>
  <si>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</si>
  <si>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</si>
  <si>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</si>
  <si>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</si>
  <si>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</si>
  <si>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</si>
  <si>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</si>
  <si>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</si>
  <si>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</si>
  <si>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</si>
  <si>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</si>
  <si>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</si>
  <si>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</si>
  <si>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</si>
  <si>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</si>
  <si>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</si>
  <si>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</si>
  <si>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</si>
  <si>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</si>
  <si>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</si>
  <si>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</si>
  <si>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</si>
  <si>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</si>
  <si>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</si>
  <si>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</si>
  <si>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</si>
  <si>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</si>
  <si>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</si>
  <si>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</si>
  <si>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</si>
  <si>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</si>
  <si>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</si>
  <si>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</si>
  <si>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</si>
  <si>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</si>
  <si>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</si>
  <si>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</si>
  <si>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</si>
  <si>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</si>
  <si>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</si>
  <si>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</si>
  <si>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</si>
  <si>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</si>
  <si>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</si>
  <si>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</si>
  <si>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</si>
  <si>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</si>
  <si>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</si>
  <si>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</si>
  <si>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</si>
  <si>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</si>
  <si>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</si>
  <si>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</si>
  <si>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</si>
  <si>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</si>
  <si>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</si>
  <si>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</si>
  <si>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</si>
  <si>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</si>
  <si>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</si>
  <si>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</si>
  <si>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</si>
  <si>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</si>
  <si>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</si>
  <si>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</si>
  <si>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</si>
  <si>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</si>
  <si>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</si>
  <si>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</si>
  <si>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</si>
  <si>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</si>
  <si>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</si>
  <si>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</si>
  <si>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</si>
  <si>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</si>
  <si>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</si>
  <si>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</si>
  <si>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</si>
  <si>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</si>
  <si>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</si>
  <si>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</si>
  <si>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</si>
  <si>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</si>
  <si>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</si>
  <si>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</si>
  <si>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</si>
  <si>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</si>
  <si>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</si>
  <si>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</si>
  <si>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</si>
  <si>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</si>
  <si>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</si>
  <si>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</si>
  <si>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</si>
  <si>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</si>
  <si>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</si>
  <si>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</si>
  <si>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</si>
  <si>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</si>
  <si>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</si>
  <si>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</si>
  <si>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</si>
  <si>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</si>
  <si>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</si>
  <si>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</si>
  <si>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</si>
  <si>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</si>
  <si>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</si>
  <si>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</si>
  <si>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</si>
  <si>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</si>
  <si>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</si>
  <si>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</si>
  <si>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</si>
  <si>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</si>
  <si>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</si>
  <si>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</si>
  <si>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</si>
  <si>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</si>
  <si>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</si>
  <si>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</si>
  <si>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</si>
  <si>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</si>
  <si>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</si>
  <si>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</si>
  <si>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</si>
  <si>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</si>
  <si>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</si>
  <si>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</si>
  <si>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</si>
  <si>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</si>
  <si>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</si>
  <si>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</si>
  <si>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</si>
  <si>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</si>
  <si>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</si>
  <si>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</si>
  <si>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</si>
  <si>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</si>
  <si>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</si>
  <si>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</si>
  <si>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</si>
  <si>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</si>
  <si>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</si>
  <si>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</si>
  <si>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</si>
  <si>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</si>
  <si>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</si>
  <si>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</si>
  <si>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</si>
  <si>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</si>
  <si>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</si>
  <si>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</si>
  <si>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</si>
  <si>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</si>
  <si>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</si>
  <si>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</si>
  <si>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</si>
  <si>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</si>
  <si>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</si>
  <si>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</si>
  <si>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</si>
  <si>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</si>
  <si>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</si>
  <si>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</si>
  <si>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</si>
  <si>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</si>
  <si>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</si>
  <si>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</si>
  <si>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</si>
  <si>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</si>
  <si>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</si>
  <si>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</si>
  <si>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</si>
  <si>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</si>
  <si>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</si>
  <si>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</si>
  <si>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</si>
  <si>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</si>
  <si>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</si>
  <si>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</si>
  <si>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</si>
  <si>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</si>
  <si>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</si>
  <si>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</si>
  <si>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</si>
  <si>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</si>
  <si>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</si>
  <si>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</si>
  <si>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</si>
  <si>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</si>
  <si>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</si>
  <si>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</si>
  <si>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</si>
  <si>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</si>
  <si>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</si>
  <si>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</si>
  <si>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</si>
  <si>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</si>
  <si>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</si>
  <si>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</si>
  <si>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</si>
  <si>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</si>
  <si>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</si>
  <si>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</si>
  <si>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</si>
  <si>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</si>
  <si>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</si>
  <si>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</si>
  <si>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</si>
  <si>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</si>
  <si>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</si>
  <si>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</si>
  <si>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</si>
  <si>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</si>
  <si>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</si>
  <si>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</si>
  <si>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</si>
  <si>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</si>
  <si>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</si>
  <si>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</si>
  <si>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</si>
  <si>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</si>
  <si>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</si>
  <si>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</si>
  <si>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</si>
  <si>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</si>
  <si>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</si>
  <si>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</si>
  <si>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</si>
  <si>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</si>
  <si>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</si>
  <si>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</si>
  <si>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</si>
  <si>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</si>
  <si>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</si>
  <si>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</si>
  <si>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</si>
  <si>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</si>
  <si>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</si>
  <si>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</si>
  <si>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</si>
  <si>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</si>
  <si>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</si>
  <si>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</si>
  <si>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</si>
  <si>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</si>
  <si>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</si>
  <si>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</si>
  <si>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</si>
  <si>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</si>
  <si>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</si>
  <si>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</si>
  <si>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</si>
  <si>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</si>
  <si>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</si>
  <si>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</si>
  <si>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</si>
  <si>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</si>
  <si>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</si>
  <si>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</si>
  <si>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</si>
  <si>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</si>
  <si>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</si>
  <si>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</si>
  <si>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</si>
  <si>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</si>
  <si>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</si>
  <si>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</si>
  <si>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</si>
  <si>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</si>
  <si>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</si>
  <si>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</si>
  <si>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</si>
  <si>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</si>
  <si>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</si>
  <si>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</si>
  <si>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</si>
  <si>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</si>
  <si>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</si>
  <si>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</si>
  <si>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</si>
  <si>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</si>
  <si>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</si>
  <si>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</si>
  <si>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</si>
  <si>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</si>
  <si>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</si>
  <si>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</si>
  <si>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</si>
  <si>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</si>
  <si>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</si>
  <si>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</si>
  <si>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</si>
  <si>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</si>
  <si>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</si>
  <si>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</si>
  <si>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</si>
  <si>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</si>
  <si>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</si>
  <si>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</si>
  <si>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</si>
  <si>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</si>
  <si>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</si>
  <si>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</si>
  <si>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</si>
  <si>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</si>
  <si>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</si>
  <si>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</si>
  <si>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</si>
  <si>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</si>
  <si>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</si>
  <si>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</si>
  <si>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</si>
  <si>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</si>
  <si>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</si>
  <si>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</si>
  <si>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</si>
  <si>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</si>
  <si>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</si>
  <si>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</si>
  <si>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</si>
  <si>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</si>
  <si>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</si>
  <si>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</si>
  <si>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</si>
  <si>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</si>
  <si>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</si>
  <si>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</si>
  <si>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</si>
  <si>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</si>
  <si>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</si>
  <si>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</si>
  <si>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</si>
  <si>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</si>
  <si>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</si>
  <si>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</si>
  <si>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</si>
  <si>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</si>
  <si>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</si>
  <si>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</si>
  <si>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</si>
  <si>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</si>
  <si>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</si>
  <si>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</si>
  <si>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</si>
  <si>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</si>
  <si>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</si>
  <si>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</si>
  <si>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</si>
  <si>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</si>
  <si>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</si>
  <si>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</si>
  <si>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</si>
  <si>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</si>
  <si>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</si>
  <si>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</si>
  <si>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</si>
  <si>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</si>
  <si>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</si>
  <si>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</si>
  <si>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</si>
  <si>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</si>
  <si>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</si>
  <si>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</si>
  <si>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</si>
  <si>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</si>
  <si>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</si>
  <si>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</si>
  <si>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</si>
  <si>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</si>
  <si>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</si>
  <si>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</si>
  <si>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</si>
  <si>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</si>
  <si>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</si>
  <si>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</si>
  <si>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</si>
  <si>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</si>
  <si>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</si>
  <si>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</si>
  <si>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</si>
  <si>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</si>
  <si>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</si>
  <si>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</si>
  <si>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</si>
  <si>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</si>
  <si>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</si>
  <si>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</si>
  <si>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</si>
  <si>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</si>
  <si>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</si>
  <si>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</si>
  <si>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</si>
  <si>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</si>
  <si>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</si>
  <si>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</si>
  <si>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</si>
  <si>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</si>
  <si>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</si>
  <si>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</si>
  <si>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</si>
  <si>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</si>
  <si>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</si>
  <si>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</si>
  <si>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</si>
  <si>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</si>
  <si>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</si>
  <si>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</si>
  <si>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</si>
  <si>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</si>
  <si>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</si>
  <si>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</si>
  <si>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</si>
  <si>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</si>
  <si>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</si>
  <si>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</si>
  <si>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</si>
  <si>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</si>
  <si>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</si>
  <si>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</si>
  <si>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</si>
  <si>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</si>
  <si>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</si>
  <si>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</si>
  <si>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</si>
  <si>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</si>
  <si>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</si>
  <si>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</si>
  <si>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</si>
  <si>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</si>
  <si>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</si>
  <si>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</si>
  <si>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</si>
  <si>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</si>
  <si>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</si>
  <si>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</si>
  <si>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</si>
  <si>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</si>
  <si>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</si>
  <si>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</si>
  <si>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</si>
  <si>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</si>
  <si>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</si>
  <si>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</si>
  <si>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</si>
  <si>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</si>
  <si>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</si>
  <si>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</si>
  <si>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</si>
  <si>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</si>
  <si>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</si>
  <si>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</si>
  <si>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</si>
  <si>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</si>
  <si>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</si>
  <si>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</si>
  <si>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</si>
  <si>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</si>
  <si>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</si>
  <si>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</si>
  <si>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</si>
  <si>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</si>
  <si>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</si>
  <si>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</si>
  <si>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</si>
  <si>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</si>
  <si>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</si>
  <si>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</si>
  <si>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</si>
  <si>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</si>
  <si>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</si>
  <si>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</si>
  <si>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</si>
  <si>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</si>
  <si>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</si>
  <si>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</si>
  <si>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</si>
  <si>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</si>
  <si>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</si>
  <si>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</si>
  <si>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</si>
  <si>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</si>
  <si>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</si>
  <si>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</si>
  <si>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</si>
  <si>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</si>
  <si>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</si>
  <si>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</si>
  <si>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</si>
  <si>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</si>
  <si>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</si>
  <si>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</si>
  <si>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</si>
  <si>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</si>
  <si>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</si>
  <si>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</si>
  <si>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</si>
  <si>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</si>
  <si>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</si>
  <si>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</si>
  <si>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</si>
  <si>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</si>
  <si>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</si>
  <si>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</si>
  <si>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</si>
  <si>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</si>
  <si>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</si>
  <si>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</si>
  <si>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</si>
  <si>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</si>
  <si>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</si>
  <si>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</si>
  <si>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</si>
  <si>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</si>
  <si>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</si>
  <si>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</si>
  <si>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</si>
  <si>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</si>
  <si>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</si>
  <si>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</si>
  <si>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</si>
  <si>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</si>
  <si>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</si>
  <si>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</si>
  <si>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</si>
  <si>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</si>
  <si>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</si>
  <si>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</si>
  <si>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</si>
  <si>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</si>
  <si>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</si>
  <si>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</si>
  <si>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</si>
  <si>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</si>
  <si>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</si>
  <si>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</si>
  <si>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</si>
  <si>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</si>
  <si>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</si>
  <si>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</si>
  <si>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</si>
  <si>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</si>
  <si>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</si>
  <si>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</si>
  <si>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</si>
  <si>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</si>
  <si>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</si>
  <si>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</si>
  <si>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</si>
  <si>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</si>
  <si>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</si>
  <si>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</si>
  <si>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</si>
  <si>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</si>
  <si>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</si>
  <si>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</si>
  <si>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</si>
  <si>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</si>
  <si>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</si>
  <si>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</si>
  <si>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</si>
  <si>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</si>
  <si>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</si>
  <si>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</si>
  <si>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</si>
  <si>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</si>
  <si>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</si>
  <si>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</si>
  <si>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</si>
  <si>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</si>
  <si>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</si>
  <si>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</si>
  <si>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</si>
  <si>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</si>
  <si>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</si>
  <si>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</si>
  <si>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</si>
  <si>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</si>
  <si>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</si>
  <si>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</si>
  <si>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</si>
  <si>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</si>
  <si>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</si>
  <si>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</si>
  <si>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</si>
  <si>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</si>
  <si>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</si>
  <si>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</si>
  <si>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</si>
  <si>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</si>
  <si>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</si>
  <si>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</si>
  <si>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</si>
  <si>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</si>
  <si>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</si>
  <si>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</si>
  <si>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</si>
  <si>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</si>
  <si>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</si>
  <si>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</si>
  <si>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</si>
  <si>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</si>
  <si>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</si>
  <si>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</si>
  <si>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</si>
  <si>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</si>
  <si>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</si>
  <si>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</si>
  <si>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</si>
  <si>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</si>
  <si>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</si>
  <si>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</si>
  <si>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</si>
  <si>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</si>
  <si>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</si>
  <si>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</si>
  <si>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</si>
  <si>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</si>
  <si>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</si>
  <si>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</si>
  <si>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</si>
  <si>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</si>
  <si>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</si>
  <si>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</si>
  <si>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</si>
  <si>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</si>
  <si>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</si>
  <si>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</si>
  <si>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</si>
  <si>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</si>
  <si>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</si>
  <si>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</si>
  <si>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</si>
  <si>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</si>
  <si>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</si>
  <si>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</si>
  <si>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</si>
  <si>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</si>
  <si>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</si>
  <si>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</si>
  <si>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</si>
  <si>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</si>
  <si>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</si>
  <si>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</si>
  <si>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</si>
  <si>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</si>
  <si>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</si>
  <si>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</si>
  <si>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</si>
  <si>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</si>
  <si>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</si>
  <si>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</si>
  <si>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</si>
  <si>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</si>
  <si>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</si>
  <si>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</si>
  <si>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</si>
  <si>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</si>
  <si>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</si>
  <si>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</si>
  <si>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</si>
  <si>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</si>
  <si>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</si>
  <si>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</si>
  <si>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</si>
  <si>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</si>
  <si>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</si>
  <si>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</si>
  <si>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</si>
  <si>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</si>
  <si>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</si>
  <si>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</si>
  <si>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</si>
  <si>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</si>
  <si>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</si>
  <si>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</si>
  <si>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</si>
  <si>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</si>
  <si>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</si>
  <si>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</si>
  <si>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</si>
  <si>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</si>
  <si>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</si>
  <si>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</si>
  <si>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</si>
  <si>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</si>
  <si>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</si>
  <si>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</si>
  <si>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</si>
  <si>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</si>
  <si>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</si>
  <si>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</si>
  <si>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</si>
  <si>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</si>
  <si>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</si>
  <si>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</si>
  <si>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</si>
  <si>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</si>
  <si>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</si>
  <si>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</si>
  <si>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</si>
  <si>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</si>
  <si>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</si>
  <si>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</si>
  <si>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</si>
  <si>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</si>
  <si>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</si>
  <si>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</si>
  <si>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</si>
  <si>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</si>
  <si>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</si>
  <si>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</si>
  <si>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</si>
  <si>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</si>
  <si>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</si>
  <si>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</si>
  <si>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</si>
  <si>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</si>
  <si>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</si>
  <si>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</si>
  <si>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</si>
  <si>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</si>
  <si>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</si>
  <si>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</si>
  <si>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</si>
  <si>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</si>
  <si>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</si>
  <si>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</si>
  <si>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</si>
  <si>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</si>
  <si>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</si>
  <si>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</si>
  <si>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</si>
  <si>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</si>
  <si>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</si>
  <si>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</si>
  <si>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</si>
  <si>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</si>
  <si>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</si>
  <si>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</si>
  <si>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</si>
  <si>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</si>
  <si>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</si>
  <si>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</si>
  <si>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</si>
  <si>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</si>
  <si>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</si>
  <si>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</si>
  <si>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</si>
  <si>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</si>
  <si>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</si>
  <si>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</si>
  <si>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</si>
  <si>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</si>
  <si>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</si>
  <si>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</si>
  <si>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</si>
  <si>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</si>
  <si>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</si>
  <si>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</si>
  <si>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</si>
  <si>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</si>
  <si>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</si>
  <si>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</si>
  <si>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</si>
  <si>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</si>
  <si>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</si>
  <si>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</si>
  <si>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</si>
  <si>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</si>
  <si>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</si>
  <si>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</si>
  <si>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</si>
  <si>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</si>
  <si>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</si>
  <si>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</si>
  <si>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</si>
  <si>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</si>
  <si>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</si>
  <si>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</si>
  <si>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</si>
  <si>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</si>
  <si>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</si>
  <si>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</si>
  <si>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</si>
  <si>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</si>
  <si>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</si>
  <si>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</si>
  <si>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</si>
  <si>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</si>
  <si>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</si>
  <si>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</si>
  <si>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</si>
  <si>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</si>
  <si>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</si>
  <si>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</si>
  <si>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</si>
  <si>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</si>
  <si>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</si>
  <si>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</si>
  <si>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</si>
  <si>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</si>
  <si>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</si>
  <si>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</si>
  <si>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</si>
  <si>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</si>
  <si>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</si>
  <si>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</si>
  <si>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</si>
  <si>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</si>
  <si>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</si>
  <si>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</si>
  <si>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</si>
  <si>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</si>
  <si>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</si>
  <si>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</si>
  <si>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</si>
  <si>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</si>
  <si>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</si>
  <si>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</si>
  <si>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</si>
  <si>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</si>
  <si>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</si>
  <si>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</si>
  <si>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</si>
  <si>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</si>
  <si>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</si>
  <si>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</si>
  <si>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</si>
  <si>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</si>
  <si>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</si>
  <si>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</si>
  <si>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</si>
  <si>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</si>
  <si>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</si>
  <si>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</si>
  <si>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</si>
  <si>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</si>
  <si>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</si>
  <si>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</si>
  <si>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</si>
  <si>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</si>
  <si>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</si>
  <si>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</si>
  <si>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</si>
  <si>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</si>
  <si>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</si>
  <si>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</si>
  <si>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</si>
  <si>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</si>
  <si>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</si>
  <si>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</si>
  <si>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</si>
  <si>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</si>
  <si>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</si>
  <si>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</si>
  <si>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</si>
  <si>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</si>
  <si>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</si>
  <si>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</si>
  <si>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</si>
  <si>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</si>
  <si>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</si>
  <si>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</si>
  <si>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</si>
  <si>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</si>
  <si>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</si>
  <si>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</si>
  <si>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</si>
  <si>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</si>
  <si>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</si>
  <si>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</si>
  <si>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</si>
  <si>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</si>
  <si>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</si>
  <si>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</si>
  <si>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</si>
  <si>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</si>
  <si>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</si>
  <si>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</si>
  <si>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</si>
  <si>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</si>
  <si>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</si>
  <si>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</si>
  <si>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</si>
  <si>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</si>
  <si>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</si>
  <si>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</si>
  <si>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</si>
  <si>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</si>
  <si>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</si>
  <si>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</si>
  <si>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</si>
  <si>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</si>
  <si>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</si>
  <si>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</si>
  <si>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</si>
  <si>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</si>
  <si>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</si>
  <si>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</si>
  <si>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</si>
  <si>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</si>
  <si>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</si>
  <si>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</si>
  <si>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</si>
  <si>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</si>
  <si>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</si>
  <si>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</si>
  <si>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</si>
  <si>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</si>
  <si>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</si>
  <si>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</si>
  <si>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</si>
  <si>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</si>
  <si>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</si>
  <si>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</si>
  <si>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</si>
  <si>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</si>
  <si>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</si>
  <si>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</si>
  <si>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</si>
  <si>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</si>
  <si>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</si>
  <si>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</si>
  <si>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</si>
  <si>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</si>
  <si>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</si>
  <si>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</si>
  <si>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</si>
  <si>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</si>
  <si>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</si>
  <si>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</si>
  <si>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</si>
  <si>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</si>
  <si>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</si>
  <si>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</si>
  <si>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</si>
  <si>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</si>
  <si>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</si>
  <si>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</si>
  <si>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</si>
  <si>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</si>
  <si>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</si>
  <si>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</si>
  <si>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</si>
  <si>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</si>
  <si>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</si>
  <si>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</si>
  <si>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</si>
  <si>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</si>
  <si>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</si>
  <si>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</si>
  <si>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</si>
  <si>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</si>
  <si>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</si>
  <si>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</si>
  <si>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</si>
  <si>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</si>
  <si>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</si>
  <si>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</si>
  <si>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</si>
  <si>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</si>
  <si>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</si>
  <si>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</si>
  <si>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</si>
  <si>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</si>
  <si>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</si>
  <si>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</si>
  <si>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</si>
  <si>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</si>
  <si>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</si>
  <si>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</si>
  <si>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</si>
  <si>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</si>
  <si>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</si>
  <si>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</si>
  <si>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</si>
  <si>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</si>
  <si>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</si>
  <si>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</si>
  <si>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</si>
  <si>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</si>
  <si>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</si>
  <si>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</si>
  <si>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</si>
  <si>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</si>
  <si>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</si>
  <si>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</si>
  <si>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</si>
  <si>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</si>
  <si>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</si>
  <si>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</si>
  <si>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</si>
  <si>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</si>
  <si>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</si>
  <si>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</si>
  <si>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</si>
  <si>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</si>
  <si>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</si>
  <si>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</si>
  <si>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</si>
  <si>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</si>
  <si>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</si>
  <si>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</si>
  <si>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</si>
  <si>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</si>
  <si>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</si>
  <si>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</si>
  <si>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</si>
  <si>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</si>
  <si>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</si>
  <si>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</si>
  <si>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</si>
  <si>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</si>
  <si>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</si>
  <si>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</si>
  <si>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</si>
  <si>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</si>
  <si>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</si>
  <si>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</si>
  <si>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</si>
  <si>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</si>
  <si>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</si>
  <si>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</si>
  <si>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</si>
  <si>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</si>
  <si>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</si>
  <si>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</si>
  <si>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</si>
  <si>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</si>
  <si>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</si>
  <si>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</si>
  <si>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</si>
  <si>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</si>
  <si>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</si>
  <si>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</si>
  <si>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</si>
  <si>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</si>
  <si>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</si>
  <si>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</si>
  <si>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</si>
  <si>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</si>
  <si>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</si>
  <si>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</si>
  <si>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</si>
  <si>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</si>
  <si>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</si>
  <si>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</si>
  <si>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</si>
  <si>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</si>
  <si>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</si>
  <si>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</si>
  <si>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</si>
  <si>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</si>
  <si>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</si>
  <si>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</si>
  <si>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</si>
  <si>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</si>
  <si>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</si>
  <si>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</si>
  <si>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</si>
  <si>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</si>
  <si>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</si>
  <si>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</si>
  <si>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</si>
  <si>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</si>
  <si>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</si>
  <si>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</si>
  <si>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</si>
  <si>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</si>
  <si>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</si>
  <si>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</si>
  <si>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</si>
  <si>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</si>
  <si>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</si>
  <si>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</si>
  <si>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</si>
  <si>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</si>
  <si>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</si>
  <si>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</si>
  <si>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</si>
  <si>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</si>
  <si>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</si>
  <si>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</si>
  <si>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</si>
  <si>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</si>
  <si>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</si>
  <si>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</si>
  <si>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</si>
  <si>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</si>
  <si>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</si>
  <si>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</si>
  <si>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</si>
  <si>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</si>
  <si>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</si>
  <si>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</si>
  <si>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</si>
  <si>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</si>
  <si>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</si>
  <si>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</si>
  <si>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</si>
  <si>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</si>
  <si>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</si>
  <si>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</si>
  <si>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</si>
  <si>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</si>
  <si>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</si>
  <si>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</si>
  <si>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</si>
  <si>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</si>
  <si>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</si>
  <si>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</si>
  <si>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</si>
  <si>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</si>
  <si>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</si>
  <si>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</si>
  <si>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</si>
  <si>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</si>
  <si>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</si>
  <si>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</si>
  <si>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</si>
  <si>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</si>
  <si>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</si>
  <si>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</si>
  <si>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</si>
  <si>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</si>
  <si>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</si>
  <si>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</si>
  <si>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</si>
  <si>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</si>
  <si>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</si>
  <si>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</si>
  <si>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</si>
  <si>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</si>
  <si>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</si>
  <si>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</si>
  <si>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</si>
  <si>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</si>
  <si>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</si>
  <si>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</si>
  <si>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</si>
  <si>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</si>
  <si>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</si>
  <si>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</si>
  <si>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</si>
  <si>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</si>
  <si>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</si>
  <si>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</si>
  <si>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</si>
  <si>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</si>
  <si>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</si>
  <si>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</si>
  <si>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</si>
  <si>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</si>
  <si>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</si>
  <si>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</si>
  <si>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</si>
  <si>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</si>
  <si>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</si>
  <si>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</si>
  <si>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</si>
  <si>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</si>
  <si>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</si>
  <si>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</si>
  <si>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</si>
  <si>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</si>
  <si>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</si>
  <si>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</si>
  <si>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</si>
  <si>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</si>
  <si>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</si>
  <si>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</si>
  <si>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</si>
  <si>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</si>
  <si>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</si>
  <si>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</si>
  <si>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</si>
  <si>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</si>
  <si>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</si>
  <si>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</si>
  <si>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</si>
  <si>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</si>
  <si>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</si>
  <si>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</si>
  <si>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</si>
  <si>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</si>
  <si>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</si>
  <si>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</si>
  <si>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</si>
  <si>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</si>
  <si>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</si>
  <si>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</si>
  <si>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</si>
  <si>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</si>
  <si>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</si>
  <si>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</si>
  <si>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</si>
  <si>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</si>
  <si>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</si>
  <si>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</si>
  <si>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</si>
  <si>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</si>
  <si>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</si>
  <si>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</si>
  <si>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</si>
  <si>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</si>
  <si>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</si>
  <si>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</si>
  <si>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</si>
  <si>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</si>
  <si>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</si>
  <si>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</si>
  <si>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</si>
  <si>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</si>
  <si>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</si>
  <si>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</si>
  <si>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</si>
  <si>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</si>
  <si>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</si>
  <si>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</si>
  <si>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</si>
  <si>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</si>
  <si>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</si>
  <si>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</si>
  <si>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</si>
  <si>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</si>
  <si>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</si>
  <si>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</si>
  <si>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</si>
  <si>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</si>
  <si>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</si>
  <si>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</si>
  <si>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</si>
  <si>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</si>
  <si>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</si>
  <si>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</si>
  <si>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</si>
  <si>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</si>
  <si>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</si>
  <si>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</si>
  <si>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</si>
  <si>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</si>
  <si>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</si>
  <si>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</si>
  <si>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</si>
  <si>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</si>
  <si>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</si>
  <si>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</si>
  <si>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</si>
  <si>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</si>
  <si>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</si>
  <si>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</si>
  <si>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</si>
  <si>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</si>
  <si>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</si>
  <si>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</si>
  <si>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</si>
  <si>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</si>
  <si>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</si>
  <si>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</si>
  <si>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</si>
  <si>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</si>
  <si>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</si>
  <si>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</si>
  <si>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</si>
  <si>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</si>
  <si>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</si>
  <si>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</si>
  <si>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</si>
  <si>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</si>
  <si>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</si>
  <si>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</si>
  <si>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</si>
  <si>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</si>
  <si>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</si>
  <si>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</si>
  <si>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</si>
  <si>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</si>
  <si>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</si>
  <si>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</si>
  <si>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</si>
  <si>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</si>
  <si>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</si>
  <si>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</si>
  <si>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</si>
  <si>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</si>
  <si>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</si>
  <si>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</si>
  <si>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</si>
  <si>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</si>
  <si>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</si>
  <si>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</si>
  <si>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</si>
  <si>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</si>
  <si>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</si>
  <si>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</si>
  <si>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</si>
  <si>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</si>
  <si>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</si>
  <si>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</si>
  <si>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</si>
  <si>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</si>
  <si>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</si>
  <si>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</si>
  <si>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</si>
  <si>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</si>
  <si>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</si>
  <si>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</si>
  <si>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</si>
  <si>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</si>
  <si>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</si>
  <si>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</si>
  <si>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</si>
  <si>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</si>
  <si>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</si>
  <si>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</si>
  <si>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</si>
  <si>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</si>
  <si>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</si>
  <si>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</si>
  <si>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</si>
  <si>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</si>
  <si>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</si>
  <si>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</si>
  <si>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</si>
  <si>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</si>
  <si>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</si>
  <si>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</si>
  <si>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</si>
  <si>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</si>
  <si>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</si>
  <si>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</si>
  <si>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</si>
  <si>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</si>
  <si>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</si>
  <si>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</si>
  <si>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</si>
  <si>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</si>
  <si>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</si>
  <si>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</si>
  <si>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</si>
  <si>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</si>
  <si>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</si>
  <si>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</si>
  <si>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</si>
  <si>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</si>
  <si>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</si>
  <si>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</si>
  <si>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</si>
  <si>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</si>
  <si>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</si>
  <si>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</si>
  <si>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</si>
  <si>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</si>
  <si>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</si>
  <si>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</si>
  <si>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</si>
  <si>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</si>
  <si>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</si>
  <si>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</si>
  <si>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</si>
  <si>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</si>
  <si>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</si>
  <si>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</si>
  <si>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</si>
  <si>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</si>
  <si>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</si>
  <si>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</si>
  <si>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</si>
  <si>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</si>
  <si>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</si>
  <si>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</si>
  <si>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</si>
  <si>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</si>
  <si>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</si>
  <si>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</si>
  <si>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</si>
  <si>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</si>
  <si>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</si>
  <si>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</si>
  <si>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</si>
  <si>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</si>
  <si>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</si>
  <si>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</si>
  <si>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</si>
  <si>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</si>
  <si>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</si>
  <si>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</si>
  <si>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</si>
  <si>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</si>
  <si>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</si>
  <si>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</si>
  <si>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</si>
  <si>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</si>
  <si>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</si>
  <si>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</si>
  <si>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</si>
  <si>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</si>
  <si>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</si>
  <si>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</si>
  <si>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</si>
  <si>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</si>
  <si>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</si>
  <si>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</si>
  <si>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</si>
  <si>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</si>
  <si>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</si>
  <si>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</si>
  <si>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</si>
  <si>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</si>
  <si>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</si>
  <si>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</si>
  <si>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</si>
  <si>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</si>
  <si>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</si>
  <si>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</si>
  <si>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</si>
  <si>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</si>
  <si>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</si>
  <si>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</si>
  <si>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</si>
  <si>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</si>
  <si>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</si>
  <si>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</si>
  <si>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</si>
  <si>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</si>
  <si>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</si>
  <si>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</si>
  <si>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</si>
  <si>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</si>
  <si>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</si>
  <si>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</si>
  <si>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</si>
  <si>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</si>
  <si>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</si>
  <si>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</si>
  <si>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</si>
  <si>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</si>
  <si>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</si>
  <si>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</si>
  <si>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</si>
  <si>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</si>
  <si>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</si>
  <si>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</si>
  <si>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</si>
  <si>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</si>
  <si>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</si>
  <si>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</si>
  <si>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</si>
  <si>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</si>
  <si>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</si>
  <si>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</si>
  <si>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</si>
  <si>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</si>
  <si>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</si>
  <si>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</si>
  <si>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</si>
  <si>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</si>
  <si>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</si>
  <si>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</si>
  <si>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</si>
  <si>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</si>
  <si>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</si>
  <si>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</si>
  <si>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</si>
  <si>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</si>
  <si>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</si>
  <si>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</si>
  <si>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</si>
  <si>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</si>
  <si>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</si>
  <si>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</si>
  <si>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</si>
  <si>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</si>
  <si>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</si>
  <si>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</si>
  <si>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</si>
  <si>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</si>
  <si>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</si>
  <si>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</si>
  <si>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</si>
  <si>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</si>
  <si>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</si>
  <si>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</si>
  <si>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</si>
  <si>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</si>
  <si>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</si>
  <si>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</si>
  <si>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</si>
  <si>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</si>
  <si>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</si>
  <si>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</si>
  <si>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</si>
  <si>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</si>
  <si>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</si>
  <si>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</si>
  <si>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</si>
  <si>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</si>
  <si>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</si>
  <si>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</si>
  <si>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</si>
  <si>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</si>
  <si>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</si>
  <si>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</si>
  <si>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</si>
  <si>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</si>
  <si>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</si>
  <si>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</si>
  <si>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</si>
  <si>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</si>
  <si>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</si>
  <si>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</si>
  <si>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</si>
  <si>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</si>
  <si>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</si>
  <si>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</si>
  <si>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</si>
  <si>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</si>
  <si>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</si>
  <si>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</si>
  <si>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</si>
  <si>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</si>
  <si>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</si>
  <si>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</si>
  <si>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</si>
  <si>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</si>
  <si>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</si>
  <si>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</si>
  <si>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</si>
  <si>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</si>
  <si>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</si>
  <si>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</si>
  <si>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</si>
  <si>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</si>
  <si>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</si>
  <si>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</si>
  <si>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</si>
  <si>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</si>
  <si>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</si>
  <si>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</si>
  <si>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</si>
  <si>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</si>
  <si>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</si>
  <si>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</si>
  <si>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</si>
  <si>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</si>
  <si>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</si>
  <si>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</si>
  <si>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</si>
  <si>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</si>
  <si>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</si>
  <si>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</si>
  <si>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</si>
  <si>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</si>
  <si>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</si>
  <si>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</si>
  <si>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</si>
  <si>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</si>
  <si>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</si>
  <si>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</si>
  <si>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</si>
  <si>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</si>
  <si>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</si>
  <si>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</si>
  <si>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</si>
  <si>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</si>
  <si>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</si>
  <si>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</si>
  <si>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</si>
  <si>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</si>
  <si>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</si>
  <si>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</si>
  <si>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</si>
  <si>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</si>
  <si>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</si>
  <si>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</si>
  <si>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</si>
  <si>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</si>
  <si>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</si>
  <si>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</si>
  <si>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</si>
  <si>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</si>
  <si>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</si>
  <si>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</si>
  <si>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</si>
  <si>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</si>
  <si>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</si>
  <si>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</si>
  <si>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</si>
  <si>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</si>
  <si>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</si>
  <si>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</si>
  <si>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</si>
  <si>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</si>
  <si>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</si>
  <si>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</si>
  <si>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</si>
  <si>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</si>
  <si>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</si>
  <si>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</si>
  <si>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</si>
  <si>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</si>
  <si>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</si>
  <si>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</si>
  <si>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</si>
  <si>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</si>
  <si>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</si>
  <si>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</si>
  <si>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</si>
  <si>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</si>
  <si>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</si>
  <si>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</si>
  <si>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</si>
  <si>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</si>
  <si>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</si>
  <si>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</si>
  <si>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</si>
  <si>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</si>
  <si>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</si>
  <si>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</si>
  <si>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</si>
  <si>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</si>
  <si>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</si>
  <si>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</si>
  <si>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</si>
  <si>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</si>
  <si>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</si>
  <si>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</si>
  <si>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</si>
  <si>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</si>
  <si>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</si>
  <si>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</si>
  <si>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</si>
  <si>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</si>
  <si>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</si>
  <si>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</si>
  <si>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</si>
  <si>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</si>
  <si>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</si>
  <si>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</si>
  <si>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</si>
  <si>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</si>
  <si>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</si>
  <si>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</si>
  <si>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</si>
  <si>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</si>
  <si>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</si>
  <si>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</si>
  <si>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</si>
  <si>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</si>
  <si>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</si>
  <si>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</si>
  <si>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</si>
  <si>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</si>
  <si>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</si>
  <si>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</si>
  <si>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</si>
  <si>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</si>
  <si>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</si>
  <si>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</si>
  <si>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</si>
  <si>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</si>
  <si>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</si>
  <si>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</si>
  <si>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</si>
  <si>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</si>
  <si>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</si>
  <si>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</si>
  <si>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</si>
  <si>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</si>
  <si>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</si>
  <si>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</si>
  <si>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</si>
  <si>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</si>
  <si>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</si>
  <si>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</si>
  <si>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</si>
  <si>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</si>
  <si>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</si>
  <si>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</si>
  <si>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</si>
  <si>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</si>
  <si>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</si>
  <si>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</si>
  <si>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</si>
  <si>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</si>
  <si>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</si>
  <si>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</si>
  <si>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</si>
  <si>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</si>
  <si>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</si>
  <si>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</si>
  <si>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</si>
  <si>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</si>
  <si>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</si>
  <si>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</si>
  <si>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</si>
  <si>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</si>
  <si>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</si>
  <si>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</si>
  <si>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</si>
  <si>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</si>
  <si>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</si>
  <si>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</si>
  <si>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</si>
  <si>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</si>
  <si>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</si>
  <si>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</si>
  <si>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</si>
  <si>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</si>
  <si>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</si>
  <si>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</si>
  <si>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</si>
  <si>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</si>
  <si>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</si>
  <si>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</si>
  <si>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</si>
  <si>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</si>
  <si>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</si>
  <si>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</si>
  <si>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</si>
  <si>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</si>
  <si>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</si>
  <si>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</si>
  <si>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</si>
  <si>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</si>
  <si>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</si>
  <si>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</si>
  <si>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</si>
  <si>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</si>
  <si>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</si>
  <si>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</si>
  <si>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</si>
  <si>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</si>
  <si>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</si>
  <si>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</si>
  <si>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</si>
  <si>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</si>
  <si>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</si>
  <si>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</si>
  <si>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</si>
  <si>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</si>
  <si>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</si>
  <si>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</si>
  <si>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</si>
  <si>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</si>
  <si>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</si>
  <si>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</si>
  <si>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</si>
  <si>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</si>
  <si>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</si>
  <si>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</si>
  <si>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</si>
  <si>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</si>
  <si>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</si>
  <si>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</si>
  <si>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</si>
  <si>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</si>
  <si>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</si>
  <si>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</si>
  <si>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</si>
  <si>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</si>
  <si>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</si>
  <si>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</si>
  <si>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</si>
  <si>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</si>
  <si>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</si>
  <si>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</si>
  <si>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</si>
  <si>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</si>
  <si>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</si>
  <si>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</si>
  <si>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</si>
  <si>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</si>
  <si>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</si>
  <si>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</si>
  <si>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</si>
  <si>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</si>
  <si>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</si>
  <si>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</si>
  <si>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</si>
  <si>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</si>
  <si>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</si>
  <si>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</si>
  <si>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</si>
  <si>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</si>
  <si>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</si>
  <si>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</si>
  <si>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</si>
  <si>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</si>
  <si>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</si>
  <si>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</si>
  <si>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</si>
  <si>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</si>
  <si>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</si>
  <si>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</si>
  <si>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</si>
  <si>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</si>
  <si>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</si>
  <si>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</si>
  <si>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</si>
  <si>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</si>
  <si>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</si>
  <si>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</si>
  <si>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</si>
  <si>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</si>
  <si>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</si>
  <si>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</si>
  <si>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</si>
  <si>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</si>
  <si>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</si>
  <si>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</si>
  <si>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</si>
  <si>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</si>
  <si>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</si>
  <si>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</si>
  <si>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</si>
  <si>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</si>
  <si>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</si>
  <si>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</si>
  <si>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</si>
  <si>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</si>
  <si>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</si>
  <si>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</si>
  <si>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</si>
  <si>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</si>
  <si>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</si>
  <si>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</si>
  <si>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</si>
  <si>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</si>
  <si>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</si>
  <si>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</si>
  <si>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</si>
  <si>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</si>
  <si>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</si>
  <si>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</si>
  <si>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</si>
  <si>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</si>
  <si>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</si>
  <si>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</si>
  <si>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</si>
  <si>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</si>
  <si>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</si>
  <si>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</si>
  <si>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</si>
  <si>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</si>
  <si>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</si>
  <si>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</si>
  <si>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</si>
  <si>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</si>
  <si>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</si>
  <si>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</si>
  <si>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</si>
  <si>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</si>
  <si>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</si>
  <si>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</si>
  <si>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</si>
  <si>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</si>
  <si>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</si>
  <si>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</si>
  <si>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</si>
  <si>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</si>
  <si>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</si>
  <si>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</si>
  <si>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</si>
  <si>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</si>
  <si>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</si>
  <si>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</si>
  <si>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</si>
  <si>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</si>
  <si>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</si>
  <si>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</si>
  <si>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</si>
  <si>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</si>
  <si>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</si>
  <si>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</si>
  <si>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</si>
  <si>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</si>
  <si>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</si>
  <si>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</si>
  <si>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</si>
  <si>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</si>
  <si>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</si>
  <si>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</si>
  <si>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</si>
  <si>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</si>
  <si>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</si>
  <si>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</si>
  <si>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</si>
  <si>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</si>
  <si>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</si>
  <si>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</si>
  <si>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</si>
  <si>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</si>
  <si>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</si>
  <si>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</si>
  <si>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</si>
  <si>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</si>
  <si>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</si>
  <si>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</si>
  <si>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</si>
  <si>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</si>
  <si>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</si>
  <si>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</si>
  <si>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</si>
  <si>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</si>
  <si>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</si>
  <si>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</si>
  <si>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</si>
  <si>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</si>
  <si>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</si>
  <si>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</si>
  <si>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</si>
  <si>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</si>
  <si>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</si>
  <si>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</si>
  <si>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</si>
  <si>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</si>
  <si>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</si>
  <si>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</si>
  <si>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</si>
  <si>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</si>
  <si>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</si>
  <si>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</si>
  <si>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</si>
  <si>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</si>
  <si>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</si>
  <si>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</si>
  <si>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</si>
  <si>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</si>
  <si>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</si>
  <si>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</si>
  <si>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</si>
  <si>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</si>
  <si>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</si>
  <si>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</si>
  <si>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</si>
  <si>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</si>
  <si>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</si>
  <si>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</si>
  <si>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</si>
  <si>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</si>
  <si>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</si>
  <si>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</si>
  <si>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</si>
  <si>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</si>
  <si>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</si>
  <si>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</si>
  <si>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</si>
  <si>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</si>
  <si>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</si>
  <si>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</si>
  <si>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</si>
  <si>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</si>
  <si>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</si>
  <si>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</si>
  <si>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</si>
  <si>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</si>
  <si>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</si>
  <si>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</si>
  <si>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</si>
  <si>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</si>
  <si>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</si>
  <si>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</si>
  <si>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</si>
  <si>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</si>
  <si>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</si>
  <si>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</si>
  <si>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</si>
  <si>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</si>
  <si>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</si>
  <si>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</si>
  <si>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</si>
  <si>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</si>
  <si>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</si>
  <si>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</si>
  <si>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</si>
  <si>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</si>
  <si>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</si>
  <si>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</si>
  <si>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</si>
  <si>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</si>
  <si>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</si>
  <si>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</si>
  <si>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</si>
  <si>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</si>
  <si>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</si>
  <si>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</si>
  <si>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</si>
  <si>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</si>
  <si>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</si>
  <si>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</si>
  <si>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</si>
  <si>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</si>
  <si>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</si>
  <si>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</si>
  <si>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</si>
  <si>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</si>
  <si>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</si>
  <si>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</si>
  <si>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</si>
  <si>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</si>
  <si>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</si>
  <si>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</si>
  <si>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</si>
  <si>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</si>
  <si>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</si>
  <si>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</si>
  <si>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</si>
  <si>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</si>
  <si>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</si>
  <si>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</si>
  <si>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</si>
  <si>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</si>
  <si>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</si>
  <si>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</si>
  <si>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</si>
  <si>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</si>
  <si>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</si>
  <si>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</si>
  <si>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</si>
  <si>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</si>
  <si>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</si>
  <si>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</si>
  <si>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</si>
  <si>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</si>
  <si>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</si>
  <si>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</si>
  <si>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</si>
  <si>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</si>
  <si>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</si>
  <si>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</si>
  <si>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</si>
  <si>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</si>
  <si>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</si>
  <si>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</si>
  <si>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</si>
  <si>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</si>
  <si>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</si>
  <si>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</si>
  <si>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</si>
  <si>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</si>
  <si>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</si>
  <si>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</si>
  <si>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</si>
  <si>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</si>
  <si>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</si>
  <si>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</si>
  <si>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</si>
  <si>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</si>
  <si>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</si>
  <si>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</si>
  <si>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</si>
  <si>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</si>
  <si>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</si>
  <si>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</si>
  <si>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</si>
  <si>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</si>
  <si>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</si>
  <si>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</si>
  <si>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</si>
  <si>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</si>
  <si>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</si>
  <si>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</si>
  <si>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</si>
  <si>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</si>
  <si>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</si>
  <si>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</si>
  <si>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</si>
  <si>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</si>
  <si>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</si>
  <si>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</si>
  <si>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</si>
  <si>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</si>
  <si>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</si>
  <si>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</si>
  <si>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</si>
  <si>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</si>
  <si>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</si>
  <si>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</si>
  <si>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</si>
  <si>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</si>
  <si>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</si>
  <si>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</si>
  <si>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</si>
  <si>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</si>
  <si>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</si>
  <si>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</si>
  <si>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</si>
  <si>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</si>
  <si>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</si>
  <si>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</si>
  <si>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</si>
  <si>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</si>
  <si>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</si>
  <si>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</si>
  <si>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</si>
  <si>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</si>
  <si>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</si>
  <si>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</si>
  <si>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</si>
  <si>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</si>
  <si>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</si>
  <si>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</si>
  <si>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</si>
  <si>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</si>
  <si>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</si>
  <si>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</si>
  <si>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</si>
  <si>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</si>
  <si>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</si>
  <si>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</si>
  <si>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</si>
  <si>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</si>
  <si>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</si>
  <si>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</si>
  <si>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</si>
  <si>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</si>
  <si>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</si>
  <si>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</si>
  <si>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</si>
  <si>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</si>
  <si>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</si>
  <si>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</si>
  <si>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</si>
  <si>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</si>
  <si>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</si>
  <si>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</si>
  <si>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</si>
  <si>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</si>
  <si>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</si>
  <si>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</si>
  <si>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</si>
  <si>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</si>
  <si>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</si>
  <si>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</si>
  <si>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</si>
  <si>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</si>
  <si>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</si>
  <si>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</si>
  <si>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</si>
  <si>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</si>
  <si>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</si>
  <si>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</si>
  <si>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</si>
  <si>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</si>
  <si>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</si>
  <si>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</si>
  <si>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</si>
  <si>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</si>
  <si>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</si>
  <si>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</si>
  <si>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</si>
  <si>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</si>
  <si>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</si>
  <si>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</si>
  <si>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</si>
  <si>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</si>
  <si>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</si>
  <si>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</si>
  <si>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</si>
  <si>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</si>
  <si>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</si>
  <si>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</si>
  <si>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</si>
  <si>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</si>
  <si>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</si>
  <si>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</si>
  <si>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</si>
  <si>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</si>
  <si>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</si>
  <si>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</si>
  <si>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</si>
  <si>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</si>
  <si>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</si>
  <si>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</si>
  <si>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</si>
  <si>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</si>
  <si>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</si>
  <si>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</si>
  <si>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</si>
  <si>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</si>
  <si>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</si>
  <si>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</si>
  <si>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</si>
  <si>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</si>
  <si>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</si>
  <si>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</si>
  <si>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</si>
  <si>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</si>
  <si>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</si>
  <si>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</si>
  <si>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</si>
  <si>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</si>
  <si>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</si>
  <si>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</si>
  <si>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</si>
  <si>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</si>
  <si>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</si>
  <si>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</si>
  <si>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</si>
  <si>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</si>
  <si>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</si>
  <si>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</si>
  <si>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</si>
  <si>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</si>
  <si>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</si>
  <si>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</si>
  <si>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</si>
  <si>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</si>
  <si>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</si>
  <si>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</si>
  <si>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</si>
  <si>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</si>
  <si>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</si>
  <si>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</si>
  <si>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</si>
  <si>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</si>
  <si>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</si>
  <si>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</si>
  <si>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</si>
  <si>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</si>
  <si>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</si>
  <si>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</si>
  <si>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</si>
  <si>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</si>
  <si>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</si>
  <si>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</si>
  <si>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</si>
  <si>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</si>
  <si>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</si>
  <si>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</si>
  <si>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</si>
  <si>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</si>
  <si>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</si>
  <si>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</si>
  <si>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</si>
  <si>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</si>
  <si>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</si>
  <si>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</si>
  <si>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</si>
  <si>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</si>
  <si>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</si>
  <si>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</si>
  <si>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</si>
  <si>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</si>
  <si>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</si>
  <si>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</si>
  <si>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</si>
  <si>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</si>
  <si>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</si>
  <si>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</si>
  <si>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</si>
  <si>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</si>
  <si>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</si>
  <si>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</si>
  <si>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</si>
  <si>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</si>
  <si>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</si>
  <si>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</si>
  <si>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</si>
  <si>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</si>
  <si>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</si>
  <si>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</si>
  <si>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</si>
  <si>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</si>
  <si>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</si>
  <si>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</si>
  <si>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</si>
  <si>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</si>
  <si>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</si>
  <si>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</si>
  <si>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</si>
  <si>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</si>
  <si>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</si>
  <si>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</si>
  <si>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</si>
  <si>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</si>
  <si>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</si>
  <si>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</si>
  <si>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</si>
  <si>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</si>
  <si>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</si>
  <si>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</si>
  <si>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</si>
  <si>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</si>
  <si>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</si>
  <si>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</si>
  <si>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</si>
  <si>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</si>
  <si>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</si>
  <si>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</si>
  <si>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</si>
  <si>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</si>
  <si>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</si>
  <si>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</si>
  <si>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</si>
  <si>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</si>
  <si>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</si>
  <si>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</si>
  <si>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</si>
  <si>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</si>
  <si>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</si>
  <si>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</si>
  <si>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</si>
  <si>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</si>
  <si>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</si>
  <si>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</si>
  <si>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</si>
  <si>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</si>
  <si>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</si>
  <si>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</si>
  <si>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</si>
  <si>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</si>
  <si>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</si>
  <si>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</si>
  <si>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</si>
  <si>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</si>
  <si>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</si>
  <si>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</si>
  <si>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</si>
  <si>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</si>
  <si>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</si>
  <si>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</si>
  <si>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</si>
  <si>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</si>
  <si>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</si>
  <si>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</si>
  <si>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</si>
  <si>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</si>
  <si>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</si>
  <si>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</si>
  <si>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</si>
  <si>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</si>
  <si>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</si>
  <si>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</si>
  <si>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</si>
  <si>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</si>
  <si>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</si>
  <si>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</si>
  <si>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</si>
  <si>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</si>
  <si>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</si>
  <si>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</si>
  <si>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</si>
  <si>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</si>
  <si>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</si>
  <si>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</si>
  <si>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</si>
  <si>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</si>
  <si>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</si>
  <si>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</si>
  <si>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</si>
  <si>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</si>
  <si>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</si>
  <si>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</si>
  <si>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</si>
  <si>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</si>
  <si>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</si>
  <si>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</si>
  <si>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</si>
  <si>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</si>
  <si>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</si>
  <si>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</si>
  <si>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</si>
  <si>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</si>
  <si>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</si>
  <si>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</si>
  <si>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</si>
  <si>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</si>
  <si>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</si>
  <si>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</si>
  <si>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</si>
  <si>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</si>
  <si>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</si>
  <si>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</si>
  <si>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</si>
  <si>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</si>
  <si>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</si>
  <si>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</si>
  <si>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</si>
  <si>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</si>
  <si>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</si>
  <si>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</si>
  <si>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</si>
  <si>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</si>
  <si>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</si>
  <si>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</si>
  <si>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</si>
  <si>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</si>
  <si>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</si>
  <si>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</si>
  <si>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</si>
  <si>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</si>
  <si>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</si>
  <si>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</si>
  <si>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</si>
  <si>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</si>
  <si>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</si>
  <si>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</si>
  <si>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</si>
  <si>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</si>
  <si>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</si>
  <si>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</si>
  <si>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</si>
  <si>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</si>
  <si>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</si>
  <si>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</si>
  <si>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</si>
  <si>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</si>
  <si>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</si>
  <si>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</si>
  <si>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</si>
  <si>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</si>
  <si>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</si>
  <si>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</si>
  <si>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</si>
  <si>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</si>
  <si>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</si>
  <si>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</si>
  <si>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</si>
  <si>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</si>
  <si>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</si>
  <si>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</si>
  <si>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</si>
  <si>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</si>
  <si>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</si>
  <si>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</si>
  <si>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</si>
  <si>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</si>
  <si>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</si>
  <si>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</si>
  <si>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</si>
  <si>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</si>
  <si>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</si>
  <si>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</si>
  <si>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</si>
  <si>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</si>
  <si>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</si>
  <si>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</si>
  <si>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</si>
  <si>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</si>
  <si>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</si>
  <si>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</si>
  <si>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</si>
  <si>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</si>
  <si>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</si>
  <si>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</si>
  <si>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</si>
  <si>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</si>
  <si>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</si>
  <si>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</si>
  <si>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</si>
  <si>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</si>
  <si>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</si>
  <si>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</si>
  <si>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</si>
  <si>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</si>
  <si>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</si>
  <si>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</si>
  <si>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</si>
  <si>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</si>
  <si>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</si>
  <si>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</si>
  <si>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</si>
  <si>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</si>
  <si>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</si>
  <si>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</si>
  <si>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</si>
  <si>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</si>
  <si>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</si>
  <si>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</si>
  <si>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</si>
  <si>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</si>
  <si>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</si>
  <si>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</si>
  <si>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</si>
  <si>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</si>
  <si>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</si>
  <si>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</si>
  <si>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</si>
  <si>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</si>
  <si>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</si>
  <si>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</si>
  <si>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</si>
  <si>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</si>
  <si>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</si>
  <si>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</si>
  <si>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</si>
  <si>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</si>
  <si>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</si>
  <si>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</si>
  <si>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</si>
  <si>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</si>
  <si>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</si>
  <si>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</si>
  <si>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</si>
  <si>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</si>
  <si>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</si>
  <si>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</si>
  <si>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</si>
  <si>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</si>
  <si>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</si>
  <si>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</si>
  <si>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</si>
  <si>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</si>
  <si>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</si>
  <si>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</si>
  <si>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</si>
  <si>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</si>
  <si>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</si>
  <si>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</si>
  <si>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</si>
  <si>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</si>
  <si>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</si>
  <si>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</si>
  <si>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</si>
  <si>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</si>
  <si>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</si>
  <si>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</si>
  <si>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</si>
  <si>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</si>
  <si>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</si>
  <si>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</si>
  <si>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</si>
  <si>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</si>
  <si>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</si>
  <si>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</si>
  <si>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</si>
  <si>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</si>
  <si>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</si>
  <si>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</si>
  <si>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</si>
  <si>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</si>
  <si>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</si>
  <si>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</si>
  <si>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</si>
  <si>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</si>
  <si>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</si>
  <si>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</si>
  <si>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</si>
  <si>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</si>
  <si>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</si>
  <si>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</si>
  <si>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</si>
  <si>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</si>
  <si>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</si>
  <si>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</si>
  <si>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</si>
  <si>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</si>
  <si>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</si>
  <si>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</si>
  <si>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</si>
  <si>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</si>
  <si>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</si>
  <si>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</si>
  <si>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</si>
  <si>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</si>
  <si>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</si>
  <si>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</si>
  <si>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</si>
  <si>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</si>
  <si>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</si>
  <si>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</si>
  <si>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</si>
  <si>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</si>
  <si>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</si>
  <si>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</si>
  <si>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</si>
  <si>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</si>
  <si>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</si>
  <si>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</si>
  <si>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</si>
  <si>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</si>
  <si>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</si>
  <si>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</si>
  <si>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</si>
  <si>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</si>
  <si>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</si>
  <si>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</si>
  <si>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</si>
  <si>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</si>
  <si>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</si>
  <si>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</si>
  <si>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</si>
  <si>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</si>
  <si>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</si>
  <si>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</si>
  <si>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</si>
  <si>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</si>
  <si>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</si>
  <si>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</si>
  <si>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</si>
  <si>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</si>
  <si>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</si>
  <si>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</si>
  <si>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</si>
  <si>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</si>
  <si>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</si>
  <si>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</si>
  <si>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</si>
  <si>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</si>
  <si>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</si>
  <si>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</si>
  <si>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</si>
  <si>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</si>
  <si>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</si>
  <si>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</si>
  <si>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</si>
  <si>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</si>
  <si>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</si>
  <si>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</si>
  <si>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</si>
  <si>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</si>
  <si>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</si>
  <si>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</si>
  <si>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</si>
  <si>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</si>
  <si>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</si>
  <si>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</si>
  <si>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</si>
  <si>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</si>
  <si>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</si>
  <si>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</si>
  <si>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</si>
  <si>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</si>
  <si>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</si>
  <si>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</si>
  <si>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</si>
  <si>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</si>
  <si>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</si>
  <si>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</si>
  <si>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</si>
  <si>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</si>
  <si>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</si>
  <si>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</si>
  <si>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</si>
  <si>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</si>
  <si>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</si>
  <si>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</si>
  <si>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</si>
  <si>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</si>
  <si>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</si>
  <si>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</si>
  <si>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</si>
  <si>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</si>
  <si>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</si>
  <si>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</si>
  <si>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</si>
  <si>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</si>
  <si>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</si>
  <si>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</si>
  <si>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</si>
  <si>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</si>
  <si>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</si>
  <si>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</si>
  <si>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</si>
  <si>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</si>
  <si>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</si>
  <si>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</si>
  <si>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</si>
  <si>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</si>
  <si>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</si>
  <si>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</si>
  <si>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</si>
  <si>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</si>
  <si>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</si>
  <si>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</si>
  <si>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</si>
  <si>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</si>
  <si>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</si>
  <si>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</si>
  <si>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</si>
  <si>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</si>
  <si>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</si>
  <si>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</si>
  <si>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</si>
  <si>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</si>
  <si>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</si>
  <si>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</si>
  <si>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</si>
  <si>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</si>
  <si>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</si>
  <si>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</si>
  <si>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</si>
  <si>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</si>
  <si>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</si>
  <si>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</si>
  <si>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</si>
  <si>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</si>
  <si>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</si>
  <si>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</si>
  <si>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</si>
  <si>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</si>
  <si>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</si>
  <si>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</si>
  <si>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</si>
  <si>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</si>
  <si>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</si>
  <si>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</si>
  <si>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</si>
  <si>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</si>
  <si>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</si>
  <si>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</si>
  <si>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</si>
  <si>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</si>
  <si>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</si>
  <si>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</si>
  <si>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</si>
  <si>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</si>
  <si>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</si>
  <si>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</si>
  <si>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</si>
  <si>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</si>
  <si>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</si>
  <si>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</si>
  <si>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</si>
  <si>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</si>
  <si>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</si>
  <si>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</si>
  <si>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</si>
  <si>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</si>
  <si>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</si>
  <si>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</si>
  <si>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</si>
  <si>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</si>
  <si>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</si>
  <si>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</si>
  <si>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</si>
  <si>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</si>
  <si>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</si>
  <si>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</si>
  <si>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</si>
  <si>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</si>
  <si>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</si>
  <si>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</si>
  <si>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</si>
  <si>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</si>
  <si>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</si>
  <si>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</si>
  <si>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</si>
  <si>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</si>
  <si>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</si>
  <si>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</si>
  <si>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</si>
  <si>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</si>
  <si>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</si>
  <si>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</si>
  <si>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</si>
  <si>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</si>
  <si>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</si>
  <si>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</si>
  <si>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</si>
  <si>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</si>
  <si>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</si>
  <si>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</si>
  <si>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</si>
  <si>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</si>
  <si>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</si>
  <si>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</si>
  <si>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</si>
  <si>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</si>
  <si>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</si>
  <si>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</si>
  <si>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</si>
  <si>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</si>
  <si>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</si>
  <si>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</si>
  <si>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</si>
  <si>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</si>
  <si>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</si>
  <si>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</si>
  <si>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</si>
  <si>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</si>
  <si>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</si>
  <si>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</si>
  <si>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</si>
  <si>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</si>
  <si>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</si>
  <si>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</si>
  <si>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</si>
  <si>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</si>
  <si>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</si>
  <si>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</si>
  <si>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</si>
  <si>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</si>
  <si>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</si>
  <si>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</si>
  <si>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</si>
  <si>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</si>
  <si>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</si>
  <si>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</si>
  <si>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</si>
  <si>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</si>
  <si>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</si>
  <si>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</si>
  <si>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</si>
  <si>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</si>
  <si>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</si>
  <si>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</si>
  <si>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</si>
  <si>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</si>
  <si>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</si>
  <si>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</si>
  <si>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</si>
  <si>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</si>
  <si>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</si>
  <si>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</si>
  <si>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</si>
  <si>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</si>
  <si>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</si>
  <si>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</si>
  <si>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</si>
  <si>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</si>
  <si>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</si>
  <si>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</si>
  <si>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</si>
  <si>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</si>
  <si>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</si>
  <si>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</si>
  <si>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</si>
  <si>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</si>
  <si>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</si>
  <si>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</si>
  <si>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</si>
  <si>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</si>
  <si>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</si>
  <si>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</si>
  <si>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</si>
  <si>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</si>
  <si>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</si>
  <si>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</si>
  <si>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</si>
  <si>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</si>
  <si>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</si>
  <si>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</si>
  <si>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</si>
  <si>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</si>
  <si>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</si>
  <si>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</si>
  <si>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</si>
  <si>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</si>
  <si>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</si>
  <si>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</si>
  <si>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</si>
  <si>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</si>
  <si>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</si>
  <si>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</si>
  <si>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</si>
  <si>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</si>
  <si>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</si>
  <si>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</si>
  <si>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</si>
  <si>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</si>
  <si>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</si>
  <si>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</si>
  <si>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</si>
  <si>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</si>
  <si>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</si>
  <si>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</si>
  <si>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</si>
  <si>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</si>
  <si>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</si>
  <si>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</si>
  <si>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</si>
  <si>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</si>
  <si>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</si>
  <si>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</si>
  <si>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</si>
  <si>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</si>
  <si>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</si>
  <si>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</si>
  <si>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</si>
  <si>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</si>
  <si>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</si>
  <si>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</si>
  <si>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</si>
  <si>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</si>
  <si>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</si>
  <si>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</si>
  <si>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</si>
  <si>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</si>
  <si>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</si>
  <si>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</si>
  <si>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</si>
  <si>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</si>
  <si>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</si>
  <si>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</si>
  <si>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</si>
  <si>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</si>
  <si>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</si>
  <si>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</si>
  <si>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</si>
  <si>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</si>
  <si>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</si>
  <si>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</si>
  <si>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</si>
  <si>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</si>
  <si>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</si>
  <si>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</si>
  <si>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</si>
  <si>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</si>
  <si>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</si>
  <si>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</si>
  <si>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</si>
  <si>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</si>
  <si>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</si>
  <si>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</si>
  <si>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</si>
  <si>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</si>
  <si>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</si>
  <si>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</si>
  <si>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</si>
  <si>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</si>
  <si>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</si>
  <si>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</si>
  <si>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</si>
  <si>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</si>
  <si>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</si>
  <si>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</si>
  <si>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</si>
  <si>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</si>
  <si>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</si>
  <si>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</si>
  <si>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</si>
  <si>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</si>
  <si>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</si>
  <si>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</si>
  <si>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</si>
  <si>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</si>
  <si>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</si>
  <si>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</si>
  <si>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</si>
  <si>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</si>
  <si>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</si>
  <si>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</si>
  <si>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</si>
  <si>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</si>
  <si>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</si>
  <si>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</si>
  <si>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</si>
  <si>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</si>
  <si>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</si>
  <si>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</si>
  <si>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</si>
  <si>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</si>
  <si>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</si>
  <si>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</si>
  <si>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</si>
  <si>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</si>
  <si>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</si>
  <si>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</si>
  <si>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</si>
  <si>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</si>
  <si>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</si>
  <si>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</si>
  <si>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</si>
  <si>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</si>
  <si>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</si>
  <si>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</si>
  <si>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</si>
  <si>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</si>
  <si>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</si>
  <si>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</si>
  <si>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</si>
  <si>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</si>
  <si>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</si>
  <si>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</si>
  <si>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</si>
  <si>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</si>
  <si>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</si>
  <si>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</si>
  <si>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</si>
  <si>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</si>
  <si>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</si>
  <si>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</si>
  <si>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</si>
  <si>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</si>
  <si>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</si>
  <si>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</si>
  <si>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</si>
  <si>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</si>
  <si>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</si>
  <si>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</si>
  <si>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</si>
  <si>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</si>
  <si>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</si>
  <si>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</si>
  <si>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</si>
  <si>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</si>
  <si>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</si>
  <si>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</si>
  <si>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</si>
  <si>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</si>
  <si>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</si>
  <si>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</si>
  <si>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</si>
  <si>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</si>
  <si>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</si>
  <si>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</si>
  <si>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</si>
  <si>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</si>
  <si>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</si>
  <si>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</si>
  <si>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</si>
  <si>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</si>
  <si>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</si>
  <si>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</si>
  <si>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</si>
  <si>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</si>
  <si>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</si>
  <si>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</si>
  <si>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</si>
  <si>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</si>
  <si>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</si>
  <si>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</si>
  <si>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</si>
  <si>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</si>
  <si>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</si>
  <si>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</si>
  <si>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</si>
  <si>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</si>
  <si>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</si>
  <si>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</si>
  <si>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</si>
  <si>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</si>
  <si>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</si>
  <si>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</si>
  <si>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</si>
  <si>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</si>
  <si>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</si>
  <si>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</si>
  <si>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</si>
  <si>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</si>
  <si>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</si>
  <si>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</si>
  <si>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</si>
  <si>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</si>
  <si>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</si>
  <si>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</si>
  <si>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</si>
  <si>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</si>
  <si>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</si>
  <si>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</si>
  <si>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</si>
  <si>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</si>
  <si>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</si>
  <si>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</si>
  <si>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</si>
  <si>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</si>
  <si>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</si>
  <si>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</si>
  <si>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</si>
  <si>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</si>
  <si>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</si>
  <si>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</si>
  <si>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</si>
  <si>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</si>
  <si>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</si>
  <si>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</si>
  <si>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</si>
  <si>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</si>
  <si>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</si>
  <si>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</si>
  <si>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</si>
  <si>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</si>
  <si>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</si>
  <si>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</si>
  <si>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</si>
  <si>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</si>
  <si>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</si>
  <si>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</si>
  <si>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</si>
  <si>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</si>
  <si>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</si>
  <si>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</si>
  <si>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</si>
  <si>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</si>
  <si>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</si>
  <si>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</si>
  <si>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</si>
  <si>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</si>
  <si>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</si>
  <si>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</si>
  <si>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</si>
  <si>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</si>
  <si>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</si>
  <si>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</si>
  <si>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</si>
  <si>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</si>
  <si>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</si>
  <si>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</si>
  <si>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</si>
  <si>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</si>
  <si>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</si>
  <si>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</si>
  <si>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</si>
  <si>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</si>
  <si>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</si>
  <si>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</si>
  <si>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</si>
  <si>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</si>
  <si>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</si>
  <si>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</si>
  <si>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</si>
  <si>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</si>
  <si>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</si>
  <si>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</si>
  <si>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</si>
  <si>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</si>
  <si>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</si>
  <si>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</si>
  <si>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</si>
  <si>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</si>
  <si>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</si>
  <si>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</si>
  <si>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</si>
  <si>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</si>
  <si>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</si>
  <si>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</si>
  <si>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</si>
  <si>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</si>
  <si>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</si>
  <si>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</si>
  <si>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</si>
  <si>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</si>
  <si>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</si>
  <si>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</si>
  <si>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</si>
  <si>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</si>
  <si>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</si>
  <si>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</si>
  <si>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</si>
  <si>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</si>
  <si>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</si>
  <si>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</si>
  <si>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</si>
  <si>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</si>
  <si>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</si>
  <si>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</si>
  <si>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</si>
  <si>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</si>
  <si>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</si>
  <si>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</si>
  <si>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</si>
  <si>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</si>
  <si>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</si>
  <si>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</si>
  <si>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</si>
  <si>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</si>
  <si>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</si>
  <si>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</si>
  <si>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</si>
  <si>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</si>
  <si>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</si>
  <si>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</si>
  <si>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</si>
  <si>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</si>
  <si>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</si>
  <si>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</si>
  <si>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</si>
  <si>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</si>
  <si>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</si>
  <si>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</si>
  <si>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</si>
  <si>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</si>
  <si>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</si>
  <si>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</si>
  <si>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</si>
  <si>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</si>
  <si>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</si>
  <si>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</si>
  <si>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</si>
  <si>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</si>
  <si>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</si>
  <si>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</si>
  <si>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</si>
  <si>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</si>
  <si>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</si>
  <si>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</si>
  <si>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</si>
  <si>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</si>
  <si>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</si>
  <si>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</si>
  <si>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</si>
  <si>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</si>
  <si>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</si>
  <si>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</si>
  <si>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</si>
  <si>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</si>
  <si>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</si>
  <si>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</si>
  <si>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</si>
  <si>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</si>
  <si>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</si>
  <si>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</si>
  <si>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</si>
  <si>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</si>
  <si>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</si>
  <si>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</si>
  <si>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</si>
  <si>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</si>
  <si>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</si>
  <si>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</si>
  <si>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</si>
  <si>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</si>
  <si>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</si>
  <si>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</si>
  <si>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</si>
  <si>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</si>
  <si>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</si>
  <si>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</si>
  <si>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</si>
  <si>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</si>
  <si>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</si>
  <si>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</si>
  <si>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</si>
  <si>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</si>
  <si>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</si>
  <si>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</si>
  <si>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</si>
  <si>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</si>
  <si>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</si>
  <si>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</si>
  <si>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</si>
  <si>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</si>
  <si>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</si>
  <si>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</si>
  <si>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</si>
  <si>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</si>
  <si>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</si>
  <si>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</si>
  <si>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</si>
  <si>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</si>
  <si>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</si>
  <si>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</si>
  <si>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</si>
  <si>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</si>
  <si>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</si>
  <si>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</si>
  <si>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</si>
  <si>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</si>
  <si>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</si>
  <si>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</si>
  <si>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</si>
  <si>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</si>
  <si>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</si>
  <si>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</si>
  <si>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</si>
  <si>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</si>
  <si>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</si>
  <si>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</si>
  <si>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</si>
  <si>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</si>
  <si>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</si>
  <si>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</si>
  <si>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</si>
  <si>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</si>
  <si>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</si>
  <si>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</si>
  <si>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</si>
  <si>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</si>
  <si>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</si>
  <si>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</si>
  <si>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</si>
  <si>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</si>
  <si>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</si>
  <si>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</si>
  <si>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</si>
  <si>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</si>
  <si>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</si>
  <si>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</si>
  <si>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</si>
  <si>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</si>
  <si>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</si>
  <si>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</si>
  <si>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</si>
  <si>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</si>
  <si>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</si>
  <si>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</si>
  <si>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</si>
  <si>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</si>
  <si>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</si>
  <si>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</si>
  <si>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</si>
  <si>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</si>
  <si>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</si>
  <si>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</si>
  <si>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</si>
  <si>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</si>
  <si>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</si>
  <si>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</si>
  <si>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</si>
  <si>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</si>
  <si>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</si>
  <si>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</si>
  <si>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</si>
  <si>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</si>
  <si>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</si>
  <si>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</si>
  <si>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</si>
  <si>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</si>
  <si>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</si>
  <si>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</si>
  <si>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</si>
  <si>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</si>
  <si>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</si>
  <si>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</si>
  <si>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</si>
  <si>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</si>
  <si>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</si>
  <si>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</si>
  <si>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</si>
  <si>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</si>
  <si>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</si>
  <si>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</si>
  <si>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</si>
  <si>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</si>
  <si>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</si>
  <si>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</si>
  <si>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</si>
  <si>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</si>
  <si>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</si>
  <si>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</si>
  <si>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</si>
  <si>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</si>
  <si>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</si>
  <si>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</si>
  <si>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</si>
  <si>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</si>
  <si>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</si>
  <si>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</si>
  <si>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</si>
  <si>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</si>
  <si>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</si>
  <si>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</si>
  <si>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</si>
  <si>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</si>
  <si>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</si>
  <si>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</si>
  <si>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</si>
  <si>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</si>
  <si>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</si>
  <si>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</si>
  <si>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</si>
  <si>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</si>
  <si>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</si>
  <si>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</si>
  <si>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</si>
  <si>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</si>
  <si>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</si>
  <si>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</si>
  <si>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</si>
  <si>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</si>
  <si>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</si>
  <si>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</si>
  <si>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</si>
  <si>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</si>
  <si>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</si>
  <si>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</si>
  <si>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</si>
  <si>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</si>
  <si>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</si>
  <si>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</si>
  <si>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</si>
  <si>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</si>
  <si>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</si>
  <si>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</si>
  <si>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</si>
  <si>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</si>
  <si>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</si>
  <si>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</si>
  <si>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</si>
  <si>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</si>
  <si>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</si>
  <si>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</si>
  <si>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</si>
  <si>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</si>
  <si>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</si>
  <si>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</si>
  <si>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</si>
  <si>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</si>
  <si>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</si>
  <si>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</si>
  <si>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</si>
  <si>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</si>
  <si>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</si>
  <si>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</si>
  <si>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</si>
  <si>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</si>
  <si>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</si>
  <si>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</si>
  <si>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</si>
  <si>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</si>
  <si>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</si>
  <si>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</si>
  <si>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</si>
  <si>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</si>
  <si>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</si>
  <si>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</si>
  <si>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</si>
  <si>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</si>
  <si>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</si>
  <si>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</si>
  <si>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</si>
  <si>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</si>
  <si>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</si>
  <si>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</si>
  <si>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</si>
  <si>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</si>
  <si>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</si>
  <si>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</si>
  <si>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</si>
  <si>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</si>
  <si>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</si>
  <si>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</si>
  <si>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</si>
  <si>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</si>
  <si>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</si>
  <si>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</si>
  <si>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</si>
  <si>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</si>
  <si>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</si>
  <si>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</si>
  <si>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</si>
  <si>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</si>
  <si>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</si>
  <si>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</si>
  <si>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</si>
  <si>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</si>
  <si>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</si>
  <si>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</si>
  <si>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</si>
  <si>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</si>
  <si>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</si>
  <si>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</si>
  <si>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</si>
  <si>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</si>
  <si>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</si>
  <si>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</si>
  <si>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</si>
  <si>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</si>
  <si>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</si>
  <si>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</si>
  <si>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</si>
  <si>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</si>
  <si>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</si>
  <si>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</si>
  <si>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</si>
  <si>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</si>
  <si>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</si>
  <si>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</si>
  <si>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</si>
  <si>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</si>
  <si>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</si>
  <si>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</si>
  <si>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</si>
  <si>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</si>
  <si>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</si>
  <si>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</si>
  <si>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</si>
  <si>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</si>
  <si>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</si>
  <si>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</si>
  <si>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</si>
  <si>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</si>
  <si>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</si>
  <si>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</si>
  <si>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</si>
  <si>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</si>
  <si>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</si>
  <si>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</si>
  <si>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</si>
  <si>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</si>
  <si>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</si>
  <si>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</si>
  <si>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</si>
  <si>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</si>
  <si>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</si>
  <si>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</si>
  <si>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</si>
  <si>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</si>
  <si>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</si>
  <si>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</si>
  <si>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</si>
  <si>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</si>
  <si>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</si>
  <si>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</si>
  <si>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</si>
  <si>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</si>
  <si>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</si>
  <si>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</si>
  <si>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</si>
  <si>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</si>
  <si>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</si>
  <si>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</si>
  <si>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</si>
  <si>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</si>
  <si>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</si>
  <si>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</si>
  <si>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</si>
  <si>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</si>
  <si>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</si>
  <si>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</si>
  <si>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</si>
  <si>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</si>
  <si>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</si>
  <si>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</si>
  <si>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</si>
  <si>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</si>
  <si>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</si>
  <si>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</si>
  <si>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</si>
  <si>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</si>
  <si>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</si>
  <si>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</si>
  <si>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</si>
  <si>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</si>
  <si>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</si>
  <si>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</si>
  <si>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</si>
  <si>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</si>
  <si>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</si>
  <si>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</si>
  <si>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</si>
  <si>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</si>
  <si>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</si>
  <si>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</si>
  <si>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</si>
  <si>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</si>
  <si>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</si>
  <si>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</si>
  <si>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</si>
  <si>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</si>
  <si>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</si>
  <si>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</si>
  <si>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</si>
  <si>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</si>
  <si>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</si>
  <si>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</si>
  <si>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</si>
  <si>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</si>
  <si>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</si>
  <si>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</si>
  <si>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</si>
  <si>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</si>
  <si>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</si>
  <si>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</si>
  <si>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</si>
  <si>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</si>
  <si>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</si>
  <si>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</si>
  <si>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</si>
  <si>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</si>
  <si>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</si>
  <si>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</si>
  <si>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</si>
  <si>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</si>
  <si>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</si>
  <si>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</si>
  <si>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</si>
  <si>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</si>
  <si>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</si>
  <si>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</si>
  <si>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</si>
  <si>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</si>
  <si>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</si>
  <si>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</si>
  <si>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</si>
  <si>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</si>
  <si>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</si>
  <si>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</si>
  <si>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</si>
  <si>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</si>
  <si>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</si>
  <si>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</si>
  <si>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</si>
  <si>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</si>
  <si>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</si>
  <si>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</si>
  <si>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</si>
  <si>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</si>
  <si>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</si>
  <si>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</si>
  <si>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</si>
  <si>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</si>
  <si>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</si>
  <si>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</si>
  <si>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</si>
  <si>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</si>
  <si>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</si>
  <si>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</si>
  <si>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</si>
  <si>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</si>
  <si>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</si>
  <si>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</si>
  <si>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</si>
  <si>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</si>
  <si>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</si>
  <si>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</si>
  <si>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</si>
  <si>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</si>
  <si>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</si>
  <si>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</si>
  <si>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</si>
  <si>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</si>
  <si>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</si>
  <si>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</si>
  <si>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</si>
  <si>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</si>
  <si>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</si>
  <si>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</si>
  <si>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</si>
  <si>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</si>
  <si>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</si>
  <si>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</si>
  <si>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</si>
  <si>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</si>
  <si>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</si>
  <si>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</si>
  <si>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</si>
  <si>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</si>
  <si>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</si>
  <si>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</si>
  <si>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</si>
  <si>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</si>
  <si>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</si>
  <si>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</si>
  <si>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</si>
  <si>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</si>
  <si>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</si>
  <si>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</si>
  <si>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</si>
  <si>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</si>
  <si>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</si>
  <si>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</si>
  <si>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</si>
  <si>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</si>
  <si>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</si>
  <si>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</si>
  <si>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</si>
  <si>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</si>
  <si>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</si>
  <si>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</si>
  <si>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</si>
  <si>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</si>
  <si>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</si>
  <si>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</si>
  <si>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</si>
  <si>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</si>
  <si>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</si>
  <si>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</si>
  <si>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</si>
  <si>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</si>
  <si>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</si>
  <si>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</si>
  <si>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</si>
  <si>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</si>
  <si>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</si>
  <si>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</si>
  <si>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</si>
  <si>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</si>
  <si>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</si>
  <si>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</si>
  <si>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</si>
  <si>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</si>
  <si>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</si>
  <si>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</si>
  <si>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</si>
  <si>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</si>
  <si>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</si>
  <si>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</si>
  <si>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</si>
  <si>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</si>
  <si>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</si>
  <si>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</si>
  <si>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</si>
  <si>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</si>
  <si>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</si>
  <si>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</si>
  <si>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</si>
  <si>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</si>
  <si>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</si>
  <si>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</si>
  <si>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</si>
  <si>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</si>
  <si>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</si>
  <si>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</si>
  <si>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</si>
  <si>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</si>
  <si>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</si>
  <si>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</si>
  <si>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</si>
  <si>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</si>
  <si>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</si>
  <si>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</si>
  <si>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</si>
  <si>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</si>
  <si>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</si>
  <si>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</si>
  <si>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</si>
  <si>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</si>
  <si>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</si>
  <si>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</si>
  <si>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</si>
  <si>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</si>
  <si>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</si>
  <si>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</si>
  <si>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</si>
  <si>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</si>
  <si>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</si>
  <si>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</si>
  <si>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</si>
  <si>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</si>
  <si>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</si>
  <si>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</si>
  <si>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</si>
  <si>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</si>
  <si>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</si>
  <si>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</si>
  <si>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</si>
  <si>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</si>
  <si>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</si>
  <si>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</si>
  <si>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</si>
  <si>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</si>
  <si>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</si>
  <si>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</si>
  <si>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</si>
  <si>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</si>
  <si>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</si>
  <si>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</si>
  <si>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</si>
  <si>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</si>
  <si>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</si>
  <si>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</si>
  <si>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</si>
  <si>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</si>
  <si>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</si>
  <si>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</si>
  <si>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</si>
  <si>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</si>
  <si>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</si>
  <si>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</si>
  <si>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</si>
  <si>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</si>
  <si>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</si>
  <si>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</si>
  <si>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</si>
  <si>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</si>
  <si>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</si>
  <si>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</si>
  <si>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</si>
  <si>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</si>
  <si>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</si>
  <si>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</si>
  <si>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</si>
  <si>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</si>
  <si>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</si>
  <si>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</si>
  <si>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</si>
  <si>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</si>
  <si>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</si>
  <si>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</si>
  <si>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</si>
  <si>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</si>
  <si>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</si>
  <si>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</si>
  <si>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</si>
  <si>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</si>
  <si>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</si>
  <si>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</si>
  <si>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</si>
  <si>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</si>
  <si>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</si>
  <si>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</si>
  <si>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</si>
  <si>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</si>
  <si>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</si>
  <si>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</si>
  <si>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</si>
  <si>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</si>
  <si>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</si>
  <si>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</si>
  <si>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</si>
  <si>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</si>
  <si>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</si>
  <si>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</si>
  <si>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</si>
  <si>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</si>
  <si>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</si>
  <si>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</si>
  <si>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</si>
  <si>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</si>
  <si>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</si>
  <si>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</si>
  <si>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</si>
  <si>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</si>
  <si>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</si>
  <si>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</si>
  <si>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</si>
  <si>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</si>
  <si>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</si>
  <si>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</si>
  <si>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</si>
  <si>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</si>
  <si>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</si>
  <si>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</si>
  <si>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</si>
  <si>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</si>
  <si>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</si>
  <si>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</si>
  <si>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</si>
  <si>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</si>
  <si>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</si>
  <si>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</si>
  <si>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</si>
  <si>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</si>
  <si>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</si>
  <si>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</si>
  <si>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</si>
  <si>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</si>
  <si>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</si>
  <si>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</si>
  <si>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</si>
  <si>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</si>
  <si>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</si>
  <si>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</si>
  <si>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</si>
  <si>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</si>
  <si>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</si>
  <si>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</si>
  <si>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</si>
  <si>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</si>
  <si>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</si>
  <si>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</si>
  <si>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</si>
  <si>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</si>
  <si>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</si>
  <si>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</si>
  <si>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</si>
  <si>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</si>
  <si>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</si>
  <si>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</si>
  <si>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</si>
  <si>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</si>
  <si>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</si>
  <si>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</si>
  <si>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</si>
  <si>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</si>
  <si>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</si>
  <si>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</si>
  <si>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 xml:space="preserve"> PCM-20250215-00000830 </t>
  </si>
  <si>
    <t>LTE site still down and  site located in aramco area access issue need special permission</t>
  </si>
  <si>
    <t>PCM-20251127-00000206</t>
  </si>
  <si>
    <t xml:space="preserve">Modules burned due to lightning/ team will arrange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</si>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</sst>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9" totalsRowShown="0" headerRowDxfId="40" dataDxfId="39" headerRowBorderDxfId="37" tableBorderDxfId="38" totalsRowBorderDxfId="36">
  <autoFilter ref="A1:L3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325.24393263889215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45988.192358564818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45988.192358564818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45988.192358564818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45988.192358564818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45988.192358564818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45988.192358564818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45988.192358564818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45988.192358564818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45988.192358564818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45988.192358564818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45988.192358564818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45988.192358564818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45988.192358564818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45988.192358564818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45988.192358564818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45988.192358564818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45988.192358564818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45988.192358564818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45988.192358564818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45988.192358564818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45988.192358564818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45988.192358564818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45988.192358564818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45988.192358564818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45988.192358564818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45988.192358564818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45988.192358564818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45988.192358564818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45988.192358564818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45988.192358564818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45988.192358564818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45988.192358564818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45988.192358564818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45988.192358564818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45988.192358564818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45988.192358564818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45988.192358564818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45988.192358564818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45988.192358564818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45988.192358564818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45988.192358564818</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596EB4F9-FD9B-495A-81BA-DA74C04E087A}"/>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163.19252060185681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3.804939583336818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tr">
        <f>IFERROR(VLOOKUP(D5,DB!A:K,11,0),"")</f>
        <v>R2</v>
      </c>
      <c r="C5" s="18">
        <v>1</v>
      </c>
      <c r="D5" s="19" t="s">
        <v>11065</v>
      </c>
      <c r="E5" s="99" t="s">
        <v>39021</v>
      </c>
      <c r="F5" s="100">
        <v>45988.188958333332</v>
      </c>
      <c r="G5" s="101">
        <f ca="1">IFERROR(NOW()-F5,"-")</f>
        <v>3.4002314860117622E-3</v>
      </c>
      <c r="H5" s="148">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45988.192358564818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45988.192358564818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45988.192358564818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45988.192358564818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45988.192358564818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45988.192358564818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45988.192358564818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45988.192358564818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45988.192358564818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45988.192358564818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45988.192358564818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45988.192358564818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45988.192358564818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45988.192358564818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45988.192358564818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45988.192358564818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45988.192358564818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45988.192358564818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45988.192358564818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45988.192358564818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45988.192358564818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45988.192358564818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45988.192358564818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45988.192358564818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45988.192358564818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45988.192358564818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45988.192358564818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45988.192358564818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45988.192358564818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45988.192358564818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45988.192358564818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45988.192358564818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45988.192358564818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45988.192358564818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45988.192358564818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45988.192358564818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45988.192358564818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45988.192358564818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45988.192358564818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45988.192358564818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45988.192358564818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45988.192358564818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45988.192358564818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45988.192358564818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45988.192358564818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45988.192358564818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45988.192358564818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45988.192358564818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45988.192358564818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45988.192358564818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45988.192358564818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45988.192358564818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45988.192358564818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45988.192358564818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45988.192358564818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45988.192358564818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45988.192358564818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45988.192358564818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45988.192358564818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45988.192358564818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45988.192358564818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45988.192358564818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45988.192358564818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45988.192358564818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45988.192358564818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45988.192358564818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45988.192358564818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45988.192358564818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45988.192358564818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45988.192358564818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45988.192358564818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45988.192358564818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45988.192358564818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45988.192358564818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45988.192358564818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45988.192358564818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45988.192358564818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45988.192358564818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45988.192358564818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45988.192358564818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45988.192358564818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45988.192358564818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45988.192358564818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45988.192358564818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45988.192358564818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45988.192358564818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45988.192358564818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45988.192358564818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45988.192358564818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45988.192358564818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45988.192358564818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45988.192358564818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45988.192358564818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45988.192358564818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45988.192358564818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45988.192358564818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45988.192358564818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45988.192358564818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45988.192358564818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45988.192358564818</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45988.192358564818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45988.192358564818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45988.192358564818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45988.192358564818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45988.192358564818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45988.192358564818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45988.192358564818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45988.192358564818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45988.192358564818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45988.192358564818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45988.192358564818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45988.192358564818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45988.192358564818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45988.192358564818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45988.192358564818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45988.192358564818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45988.192358564818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45988.192358564818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45988.192358564818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45988.192358564818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45988.192358564818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45988.192358564818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45988.192358564818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45988.192358564818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45988.192358564818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45988.192358564818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45988.192358564818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45988.192358564818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45988.192358564818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45988.192358564818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45988.192358564818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45988.192358564818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45988.192358564818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45988.192358564818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45988.192358564818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45988.192358564818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45988.192358564818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45988.192358564818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45988.192358564818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45988.192358564818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45988.192358564818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45988.192358564818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45988.192358564818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45988.192358564818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45988.192358564818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45988.192358564818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45988.192358564818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45988.192358564818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45988.192358564818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45988.192358564818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45988.192358564818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45988.192358564818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45988.192358564818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45988.192358564818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45988.192358564818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45988.192358564818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45988.192358564818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45988.192358564818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45988.192358564818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45988.192358564818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45988.192358564818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45988.192358564818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45988.192358564818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45988.192358564818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45988.192358564818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45988.192358564818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45988.192358564818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45988.192358564818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45988.192358564818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45988.192358564818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45988.192358564818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45988.192358564818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45988.192358564818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45988.192358564818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45988.192358564818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45988.192358564818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45988.192358564818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45988.192358564818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45988.192358564818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45988.192358564818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45988.192358564818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45988.192358564818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45988.192358564818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45988.192358564818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45988.192358564818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45988.192358564818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45988.192358564818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45988.192358564818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45988.192358564818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45988.192358564818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45988.192358564818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45988.192358564818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45988.192358564818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45988.192358564818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45988.192358564818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45988.192358564818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45988.192358564818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45988.192358564818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45988.192358564818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45988.192358564818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45988.192358564818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45988.192358564818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45988.192358564818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45988.192358564818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45988.192358564818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45988.192358564818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45988.192358564818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45988.192358564818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45988.192358564818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45988.192358564818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45988.192358564818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45988.192358564818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45988.192358564818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45988.192358564818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45988.192358564818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45988.192358564818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45988.192358564818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45988.192358564818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45988.192358564818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45988.192358564818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45988.192358564818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45988.192358564818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45988.192358564818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45988.192358564818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45988.192358564818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45988.192358564818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45988.192358564818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45988.192358564818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45988.192358564818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45988.192358564818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45988.192358564818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45988.192358564818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45988.192358564818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45988.192358564818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45988.192358564818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45988.192358564818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45988.192358564818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45988.192358564818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45988.192358564818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45988.192358564818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45988.192358564818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45988.192358564818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45988.192358564818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45988.192358564818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45988.192358564818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45988.192358564818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45988.192358564818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45988.192358564818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45988.192358564818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45988.192358564818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45988.192358564818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45988.192358564818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45988.192358564818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45988.192358564818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45988.192358564818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45988.192358564818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45988.192358564818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45988.192358564818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45988.192358564818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45988.192358564818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45988.192358564818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45988.192358564818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45988.192358564818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45988.192358564818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45988.192358564818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45988.192358564818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45988.192358564818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45988.192358564818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45988.192358564818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45988.192358564818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45988.192358564818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45988.192358564818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45988.192358564818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45988.192358564818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45988.192358564818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45988.192358564818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45988.192358564818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45988.192358564818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45988.192358564818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45988.192358564818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45988.192358564818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45988.192358564818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45988.192358564818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45988.192358564818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45988.192358564818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45988.192358564818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45988.192358564818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45988.192358564818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45988.192358564818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45988.192358564818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45988.192358564818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45988.192358564818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45988.192358564818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45988.192358564818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45988.192358564818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45988.192358564818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45988.192358564818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45988.192358564818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45988.192358564818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45988.192358564818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45988.192358564818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45988.192358564818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45988.192358564818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45988.192358564818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45988.192358564818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45988.192358564818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45988.192358564818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45988.192358564818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45988.192358564818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45988.192358564818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45988.192358564818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45988.192358564818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45988.192358564818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45988.192358564818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45988.192358564818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45988.192358564818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45988.192358564818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45988.192358564818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45988.192358564818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45988.192358564818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45988.192358564818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45988.192358564818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45988.192358564818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45988.192358564818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45988.192358564818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45988.192358564818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45988.192358564818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45988.192358564818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45988.192358564818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45988.192358564818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45988.192358564818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45988.192358564818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45988.192358564818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45988.192358564818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45988.192358564818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45988.192358564818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45988.192358564818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45988.192358564818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45988.192358564818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45988.192358564818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45988.192358564818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45988.192358564818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45988.192358564818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45988.192358564818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45988.192358564818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45988.192358564818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45988.192358564818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45988.192358564818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45988.192358564818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45988.192358564818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45988.192358564818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45988.192358564818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45988.192358564818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45988.192358564818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45988.192358564818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45988.192358564818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45988.192358564818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45988.192358564818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45988.192358564818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45988.192358564818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45988.192358564818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45988.192358564818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45988.192358564818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45988.192358564818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45988.192358564818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45988.192358564818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45988.192358564818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45988.192358564818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45988.192358564818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45988.192358564818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45988.192358564818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45988.192358564818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45988.192358564818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45988.192358564818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45988.192358564818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45988.192358564818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45988.192358564818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45988.192358564818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45988.192358564818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45988.192358564818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45988.192358564818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45988.192358564818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45988.192358564818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45988.192358564818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45988.192358564818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45988.192358564818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45988.192358564818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45988.192358564818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45988.192358564818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45988.192358564818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45988.192358564818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45988.192358564818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45988.192358564818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45988.192358564818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45988.192358564818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45988.192358564818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45988.192358564818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45988.192358564818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45988.192358564818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45988.192358564818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45988.192358564818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45988.192358564818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45988.192358564818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45988.192358564818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45988.192358564818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45988.192358564818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45988.192358564818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45988.192358564818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45988.192358564818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45988.192358564818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45988.192358564818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45988.192358564818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45988.192358564818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45988.192358564818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45988.192358564818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45988.192358564818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45988.192358564818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45988.192358564818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45988.192358564818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45988.192358564818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45988.192358564818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45988.192358564818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45988.192358564818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45988.192358564818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45988.192358564818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45988.192358564818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45988.192358564818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45988.192358564818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45988.192358564818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45988.192358564818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45988.192358564818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45988.192358564818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45988.192358564818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45988.192358564818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45988.192358564818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45988.192358564818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45988.192358564818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45988.192358564818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45988.192358564818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45988.192358564818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45988.192358564818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45988.192358564818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45988.192358564818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45988.192358564818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45988.192358564818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45988.192358564818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45988.192358564818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45988.192358564818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45988.192358564818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45988.192358564818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45988.192358564818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45988.192358564818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45988.192358564818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45988.192358564818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45988.192358564818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45988.192358564818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45988.192358564818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45988.192358564818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45988.192358564818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45988.192358564818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45988.192358564818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45988.192358564818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45988.192358564818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45988.192358564818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45988.192358564818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45988.192358564818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45988.192358564818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45988.192358564818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45988.192358564818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45988.192358564818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45988.192358564818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45988.192358564818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45988.192358564818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45988.192358564818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45988.192358564818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45988.192358564818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45988.192358564818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45988.192358564818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45988.192358564818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45988.192358564818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45988.192358564818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45988.192358564818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45988.192358564818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45988.192358564818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45988.192358564818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45988.192358564818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45988.192358564818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45988.192358564818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45988.192358564818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45988.192358564818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45988.192358564818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45988.192358564818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45988.192358564818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45988.192358564818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45988.192358564818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45988.192358564818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45988.192358564818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45988.192358564818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45988.192358564818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45988.192358564818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45988.192358564818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45988.192358564818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45988.192358564818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45988.192358564818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45988.192358564818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45988.192358564818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45988.192358564818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45988.192358564818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45988.192358564818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45988.192358564818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45988.192358564818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45988.192358564818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45988.192358564818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45988.192358564818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45988.192358564818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45988.192358564818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45988.192358564818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45988.192358564818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45988.192358564818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45988.192358564818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45988.192358564818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45988.192358564818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45988.192358564818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45988.192358564818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45988.192358564818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45988.192358564818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45988.192358564818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45988.192358564818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45988.192358564818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45988.192358564818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45988.192358564818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45988.192358564818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45988.192358564818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45988.192358564818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45988.192358564818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45988.192358564818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45988.192358564818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45988.192358564818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45988.192358564818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45988.192358564818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45988.192358564818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45988.192358564818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45988.192358564818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45988.192358564818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45988.192358564818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45988.192358564818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45988.192358564818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45988.192358564818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45988.192358564818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45988.192358564818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45988.192358564818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45988.192358564818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45988.192358564818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45988.192358564818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45988.192358564818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45988.192358564818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45988.192358564818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45988.192358564818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45988.192358564818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45988.192358564818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45988.192358564818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45988.192358564818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45988.192358564818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45988.192358564818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45988.192358564818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45988.192358564818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45988.192358564818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45988.192358564818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45988.192358564818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45988.192358564818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45988.192358564818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45988.192358564818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45988.192358564818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45988.192358564818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45988.192358564818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45988.192358564818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45988.192358564818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45988.192358564818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45988.192358564818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45988.192358564818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45988.192358564818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45988.192358564818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45988.192358564818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45988.192358564818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45988.192358564818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45988.192358564818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45988.192358564818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45988.192358564818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45988.192358564818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45988.192358564818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45988.192358564818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45988.192358564818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45988.192358564818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45988.192358564818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45988.192358564818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45988.192358564818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45988.192358564818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45988.192358564818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45988.192358564818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45988.192358564818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45988.192358564818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45988.192358564818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45988.192358564818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45988.192358564818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45988.192358564818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45988.192358564818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45988.192358564818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45988.192358564818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45988.192358564818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45988.192358564818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45988.192358564818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45988.192358564818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45988.192358564818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45988.192358564818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45988.192358564818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45988.192358564818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45988.192358564818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45988.192358564818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45988.192358564818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45988.192358564818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45988.192358564818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45988.192358564818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45988.192358564818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45988.192358564818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45988.192358564818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45988.192358564818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45988.192358564818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45988.192358564818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45988.192358564818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45988.192358564818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45988.192358564818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45988.192358564818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45988.192358564818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45988.192358564818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45988.192358564818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45988.192358564818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45988.192358564818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45988.192358564818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45988.192358564818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45988.192358564818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45988.192358564818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45988.192358564818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45988.192358564818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45988.192358564818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45988.192358564818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45988.192358564818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45988.192358564818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45988.192358564818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45988.192358564818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45988.192358564818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45988.192358564818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45988.192358564818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45988.192358564818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45988.192358564818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45988.192358564818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45988.192358564818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45988.192358564818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45988.192358564818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45988.192358564818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45988.192358564818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45988.192358564818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45988.192358564818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45988.192358564818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45988.192358564818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45988.192358564818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45988.192358564818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45988.192358564818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45988.192358564818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45988.192358564818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45988.192358564818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45988.192358564818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45988.192358564818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45988.192358564818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45988.192358564818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45988.192358564818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45988.192358564818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45988.192358564818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45988.192358564818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45988.192358564818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45988.192358564818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45988.192358564818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45988.192358564818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45988.192358564818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45988.192358564818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45988.192358564818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45988.192358564818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45988.192358564818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45988.192358564818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45988.192358564818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45988.192358564818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45988.192358564818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45988.192358564818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45988.192358564818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45988.192358564818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45988.192358564818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45988.192358564818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45988.192358564818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45988.192358564818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45988.192358564818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45988.192358564818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45988.192358564818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45988.192358564818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45988.192358564818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45988.192358564818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45988.192358564818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45988.192358564818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45988.192358564818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45988.192358564818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45988.192358564818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45988.192358564818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45988.192358564818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45988.192358564818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45988.192358564818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45988.192358564818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45988.192358564818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45988.192358564818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45988.192358564818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45988.192358564818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45988.192358564818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45988.192358564818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45988.192358564818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45988.192358564818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45988.192358564818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45988.192358564818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45988.192358564818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45988.192358564818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45988.192358564818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45988.192358564818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45988.192358564818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45988.192358564818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45988.192358564818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45988.192358564818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45988.192358564818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45988.192358564818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45988.192358564818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45988.192358564818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45988.192358564818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45988.192358564818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45988.192358564818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45988.192358564818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45988.192358564818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45988.192358564818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45988.192358564818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45988.192358564818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45988.192358564818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45988.192358564818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45988.192358564818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45988.192358564818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45988.192358564818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45988.192358564818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45988.192358564818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45988.192358564818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45988.192358564818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45988.192358564818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45988.192358564818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45988.192358564818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45988.192358564818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45988.192358564818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45988.192358564818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45988.192358564818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45988.192358564818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45988.192358564818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45988.192358564818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45988.192358564818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45988.192358564818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45988.192358564818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45988.192358564818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45988.192358564818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45988.192358564818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45988.192358564818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45988.192358564818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45988.192358564818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45988.192358564818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45988.192358564818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45988.192358564818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45988.192358564818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45988.192358564818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45988.192358564818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45988.192358564818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45988.192358564818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45988.192358564818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45988.192358564818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45988.192358564818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45988.192358564818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45988.192358564818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45988.192358564818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45988.192358564818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45988.192358564818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45988.192358564818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45988.192358564818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45988.192358564818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45988.192358564818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45988.192358564818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45988.192358564818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45988.192358564818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45988.192358564818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45988.192358564818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45988.192358564818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45988.192358564818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45988.192358564818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45988.192358564818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45988.192358564818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45988.192358564818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45988.192358564818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45988.192358564818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45988.192358564818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45988.192358564818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45988.192358564818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45988.192358564818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45988.192358564818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45988.192358564818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45988.192358564818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45988.192358564818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45988.192358564818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45988.192358564818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45988.192358564818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45988.192358564818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45988.192358564818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45988.192358564818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45988.192358564818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45988.192358564818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45988.192358564818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45988.192358564818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45988.192358564818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45988.192358564818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45988.192358564818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45988.192358564818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45988.192358564818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45988.192358564818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45988.192358564818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45988.192358564818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45988.192358564818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45988.192358564818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45988.192358564818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45988.192358564818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45988.192358564818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45988.192358564818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45988.192358564818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45988.192358564818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45988.192358564818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45988.192358564818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45988.192358564818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45988.192358564818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45988.192358564818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45988.192358564818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45988.192358564818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45988.192358564818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45988.192358564818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45988.192358564818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45988.192358564818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45988.192358564818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45988.192358564818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45988.192358564818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45988.192358564818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45988.192358564818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45988.192358564818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45988.192358564818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45988.192358564818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45988.192358564818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45988.192358564818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45988.192358564818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45988.192358564818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45988.192358564818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45988.192358564818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45988.192358564818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45988.192358564818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45988.192358564818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45988.192358564818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45988.192358564818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45988.192358564818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45988.192358564818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45988.192358564818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45988.192358564818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45988.192358564818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45988.192358564818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45988.192358564818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45988.192358564818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45988.192358564818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45988.192358564818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45988.192358564818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45988.192358564818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45988.192358564818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45988.192358564818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45988.192358564818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45988.192358564818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45988.192358564818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45988.192358564818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45988.192358564818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45988.192358564818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45988.192358564818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45988.192358564818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45988.192358564818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45988.192358564818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45988.192358564818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45988.192358564818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45988.192358564818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45988.192358564818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45988.192358564818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45988.192358564818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45988.192358564818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45988.192358564818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45988.192358564818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45988.192358564818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45988.192358564818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45988.192358564818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45988.192358564818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45988.192358564818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45988.192358564818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45988.192358564818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45988.192358564818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45988.192358564818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45988.192358564818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45988.192358564818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45988.192358564818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45988.192358564818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45988.192358564818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45988.192358564818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45988.192358564818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45988.192358564818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45988.192358564818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45988.192358564818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45988.192358564818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45988.192358564818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45988.192358564818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45988.192358564818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45988.192358564818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45988.192358564818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45988.192358564818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45988.192358564818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45988.192358564818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45988.192358564818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45988.192358564818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45988.192358564818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45988.192358564818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45988.192358564818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45988.192358564818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45988.192358564818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45988.192358564818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45988.192358564818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45988.192358564818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45988.192358564818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45988.192358564818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45988.192358564818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45988.192358564818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45988.192358564818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45988.192358564818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45988.192358564818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45988.192358564818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45988.192358564818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45988.192358564818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45988.192358564818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45988.192358564818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45988.192358564818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45988.192358564818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45988.192358564818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45988.192358564818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45988.192358564818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45988.192358564818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45988.192358564818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45988.192358564818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45988.192358564818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45988.192358564818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45988.192358564818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45988.192358564818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45988.192358564818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45988.192358564818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45988.192358564818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45988.192358564818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45988.192358564818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45988.192358564818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45988.192358564818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45988.192358564818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45988.192358564818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45988.192358564818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45988.192358564818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45988.192358564818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45988.192358564818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45988.192358564818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45988.192358564818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45988.192358564818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45988.192358564818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45988.192358564818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45988.192358564818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45988.192358564818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45988.192358564818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45988.192358564818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45988.192358564818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45988.192358564818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45988.192358564818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45988.192358564818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45988.192358564818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45988.192358564818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45988.192358564818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45988.192358564818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45988.192358564818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45988.192358564818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45988.192358564818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45988.192358564818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45988.192358564818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45988.192358564818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45988.192358564818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45988.192358564818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45988.192358564818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45988.192358564818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45988.192358564818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45988.192358564818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45988.192358564818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45988.192358564818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45988.192358564818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45988.192358564818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45988.192358564818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45988.192358564818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45988.192358564818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45988.192358564818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45988.192358564818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45988.192358564818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45988.192358564818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45988.192358564818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45988.192358564818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45988.192358564818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45988.192358564818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45988.192358564818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45988.192358564818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45988.192358564818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45988.192358564818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45988.192358564818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45988.192358564818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45988.192358564818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45988.192358564818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45988.192358564818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45988.192358564818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45988.192358564818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45988.192358564818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45988.192358564818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45988.192358564818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45988.192358564818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45988.192358564818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45988.192358564818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45988.192358564818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45988.192358564818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45988.192358564818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45988.192358564818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45988.192358564818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45988.192358564818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45988.192358564818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45988.192358564818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45988.192358564818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45988.192358564818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45988.192358564818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45988.192358564818</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284.71164097222209</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2</v>
      </c>
      <c r="D3" s="88" t="s">
        <v>34402</v>
      </c>
      <c r="E3" s="91" t="s">
        <v>39100</v>
      </c>
      <c r="F3" s="92">
        <v>45988.146527777775</v>
      </c>
      <c r="G3" s="93">
        <f t="shared" ref="G3:G27" ca="1" si="0">IFERROR(NOW()-F3,"")</f>
        <v>4.5830787043087184E-2</v>
      </c>
      <c r="H3" s="92">
        <v>45988.135983796295</v>
      </c>
      <c r="I3" s="92" t="str">
        <f>IFERROR(VLOOKUP(D3,DB!A:F,6,0),"")</f>
        <v>SCECO</v>
      </c>
      <c r="J3" s="92" t="str">
        <f>IFERROR(VLOOKUP(D3,DB!A:G,7,0),"")</f>
        <v>In progress</v>
      </c>
      <c r="K3" s="94" t="s">
        <v>39112</v>
      </c>
      <c r="L3" s="88" t="str">
        <f>IFERROR(VLOOKUP(D3,DB!A:I,9,0),"")</f>
        <v>Latis</v>
      </c>
    </row>
    <row r="4" spans="1:16" ht="15" customHeight="1">
      <c r="A4" s="110"/>
      <c r="B4" s="110" t="str">
        <f>IFERROR(VLOOKUP(D4,DB!A:K,11,0),"")</f>
        <v/>
      </c>
      <c r="C4" s="90"/>
      <c r="D4" s="88"/>
      <c r="E4" s="91"/>
      <c r="F4" s="92"/>
      <c r="G4" s="93">
        <f t="shared" ca="1" si="0"/>
        <v>45988.192358564818</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45988.192358564818</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45988.192358564818</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45988.192358564818</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45988.192358564818</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45988.192358564818</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45988.192358564818</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45988.192358564818</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45988.192358564818</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45988.192358564818</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45988.192358564818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45988.192358564818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45988.192358564818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45988.192358564818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45988.192358564818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45988.192358564818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45988.192358564818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45988.192358564818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45988.192358564818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45988.192358564818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45988.192358564818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45988.192358564818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45988.192358564818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45988.192358564818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ref="G28:G91" ca="1" si="1">IFERROR(NOW()-F28,"")</f>
        <v>45988.192358564818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45988.192358564818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45988.192358564818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45988.192358564818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45988.192358564818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45988.192358564818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45988.192358564818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45988.192358564818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45988.192358564818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45988.192358564818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45988.192358564818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45988.192358564818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45988.192358564818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45988.192358564818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45988.192358564818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45988.192358564818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45988.192358564818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45988.192358564818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45988.192358564818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45988.192358564818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45988.192358564818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45988.192358564818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45988.192358564818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45988.192358564818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45988.192358564818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45988.192358564818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45988.192358564818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45988.192358564818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45988.192358564818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45988.192358564818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45988.192358564818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45988.192358564818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45988.192358564818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45988.192358564818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45988.192358564818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45988.192358564818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45988.192358564818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45988.192358564818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45988.192358564818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45988.192358564818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45988.192358564818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45988.192358564818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45988.192358564818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45988.192358564818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45988.192358564818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45988.192358564818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45988.192358564818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45988.192358564818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45988.192358564818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45988.192358564818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45988.192358564818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45988.192358564818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45988.192358564818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45988.192358564818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45988.192358564818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45988.192358564818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45988.192358564818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45988.192358564818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45988.192358564818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45988.192358564818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45988.192358564818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45988.192358564818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45988.192358564818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45988.192358564818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ref="G92:G155" ca="1" si="2">IFERROR(NOW()-F92,"")</f>
        <v>45988.192358564818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45988.192358564818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45988.192358564818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45988.192358564818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45988.192358564818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45988.192358564818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45988.192358564818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45988.192358564818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45988.192358564818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45988.192358564818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45988.192358564818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45988.192358564818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45988.192358564818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45988.192358564818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45988.192358564818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45988.192358564818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45988.192358564818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45988.192358564818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45988.192358564818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45988.192358564818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45988.192358564818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45988.192358564818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45988.192358564818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45988.192358564818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45988.192358564818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45988.192358564818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45988.192358564818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45988.192358564818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45988.192358564818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45988.192358564818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45988.192358564818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45988.192358564818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45988.192358564818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45988.192358564818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45988.192358564818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45988.192358564818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45988.192358564818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45988.192358564818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45988.192358564818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45988.192358564818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45988.192358564818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45988.192358564818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45988.192358564818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45988.192358564818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45988.192358564818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45988.192358564818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45988.192358564818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45988.192358564818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45988.192358564818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45988.192358564818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45988.192358564818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45988.192358564818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45988.192358564818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45988.192358564818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45988.192358564818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45988.192358564818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45988.192358564818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45988.192358564818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45988.192358564818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45988.192358564818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45988.192358564818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45988.192358564818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45988.192358564818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45988.192358564818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ref="G156:G219" ca="1" si="3">IFERROR(NOW()-F156,"")</f>
        <v>45988.192358564818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45988.192358564818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45988.192358564818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45988.192358564818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45988.192358564818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45988.192358564818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45988.192358564818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45988.192358564818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45988.192358564818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45988.192358564818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45988.192358564818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45988.192358564818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45988.192358564818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45988.192358564818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45988.192358564818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45988.192358564818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45988.192358564818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45988.192358564818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45988.192358564818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45988.192358564818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45988.192358564818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45988.192358564818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45988.192358564818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45988.192358564818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45988.192358564818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45988.192358564818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45988.192358564818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45988.192358564818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45988.192358564818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45988.192358564818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45988.192358564818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45988.192358564818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45988.192358564818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45988.192358564818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45988.192358564818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45988.192358564818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45988.192358564818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45988.192358564818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45988.192358564818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45988.192358564818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45988.192358564818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45988.192358564818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45988.192358564818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45988.192358564818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45988.192358564818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45988.192358564818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45988.192358564818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45988.192358564818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45988.192358564818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45988.192358564818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45988.192358564818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45988.192358564818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45988.192358564818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45988.192358564818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45988.192358564818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45988.192358564818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45988.192358564818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45988.192358564818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45988.192358564818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45988.192358564818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45988.192358564818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45988.192358564818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45988.192358564818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45988.192358564818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ref="G220:G283" ca="1" si="4">IFERROR(NOW()-F220,"")</f>
        <v>45988.192358564818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45988.192358564818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45988.192358564818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45988.192358564818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45988.192358564818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45988.192358564818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45988.192358564818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45988.192358564818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45988.192358564818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45988.192358564818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45988.192358564818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45988.192358564818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45988.192358564818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45988.192358564818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45988.192358564818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45988.192358564818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45988.192358564818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45988.192358564818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45988.192358564818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45988.192358564818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45988.192358564818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45988.192358564818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45988.192358564818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45988.192358564818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45988.192358564818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45988.192358564818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45988.192358564818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45988.192358564818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45988.192358564818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45988.192358564818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45988.192358564818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45988.192358564818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45988.192358564818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45988.192358564818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45988.192358564818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45988.192358564818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45988.192358564818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45988.192358564818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45988.192358564818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45988.192358564818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45988.192358564818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45988.192358564818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45988.192358564818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45988.192358564818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45988.192358564818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45988.192358564818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45988.192358564818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45988.192358564818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45988.192358564818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45988.192358564818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45988.192358564818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45988.192358564818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45988.192358564818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45988.192358564818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45988.192358564818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45988.192358564818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45988.192358564818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45988.192358564818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45988.192358564818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45988.192358564818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45988.192358564818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45988.192358564818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45988.192358564818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45988.192358564818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ref="G284:G329" ca="1" si="5">IFERROR(NOW()-F284,"")</f>
        <v>45988.192358564818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45988.192358564818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45988.192358564818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45988.192358564818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45988.192358564818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45988.192358564818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45988.192358564818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45988.192358564818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45988.192358564818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45988.192358564818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45988.192358564818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45988.192358564818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45988.192358564818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45988.192358564818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45988.192358564818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45988.192358564818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45988.192358564818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45988.192358564818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45988.192358564818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45988.192358564818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45988.192358564818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45988.192358564818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45988.192358564818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45988.192358564818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45988.192358564818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45988.192358564818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45988.192358564818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45988.192358564818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45988.192358564818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45988.192358564818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45988.192358564818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45988.192358564818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45988.192358564818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45988.192358564818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45988.192358564818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45988.192358564818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45988.192358564818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45988.192358564818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45988.192358564818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45988.192358564818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45988.192358564818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45988.192358564818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45988.192358564818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45988.192358564818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45988.192358564818</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45988.192358564818</v>
      </c>
      <c r="H329" s="92"/>
      <c r="I329" s="110" t="str">
        <f>IFERROR(VLOOKUP(D329,DB!A:F,6,0),"")</f>
        <v/>
      </c>
      <c r="J329" s="110" t="str">
        <f>IFERROR(VLOOKUP(D329,DB!A:G,7,0),"")</f>
        <v/>
      </c>
      <c r="K329" s="94"/>
      <c r="L329" s="88" t="str">
        <f>IFERROR(VLOOKUP(D329,DB!A:I,9,0),"")</f>
        <v/>
      </c>
    </row>
  </sheetData>
  <dataValidations count="2">
    <dataValidation allowBlank="1" showInputMessage="1" showErrorMessage="1" sqref="E1" xr:uid="{A4F81451-56CC-4543-9497-104C4E44EE4B}"/>
    <dataValidation type="list" allowBlank="1" showInputMessage="1" showErrorMessage="1" sqref="E2:E3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96.360298379629967</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39100</v>
      </c>
      <c r="F3" s="38">
        <v>45926.188877314817</v>
      </c>
      <c r="G3" s="105">
        <f t="shared" ref="G3" ca="1" si="0">IFERROR(NOW()-F3,"")</f>
        <v>62.003481250001641</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39100</v>
      </c>
      <c r="F4" s="107">
        <v>45948.661111111112</v>
      </c>
      <c r="G4" s="108">
        <f t="shared" ref="G4" ca="1" si="1">IFERROR(NOW()-F4,"")</f>
        <v>39.531247453705873</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6.8190599537047092</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45"/>
      <c r="E6" s="37"/>
      <c r="F6" s="38"/>
      <c r="G6" s="108">
        <f t="shared" ref="G6:G38" ca="1" si="2">IFERROR(NOW()-F6,"")</f>
        <v>45988.192358564818</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45988.192358564818</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45988.192358564818</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45988.192358564818</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45988.192358564818</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6"/>
      <c r="E11" s="37"/>
      <c r="F11" s="38"/>
      <c r="G11" s="144">
        <f t="shared" ca="1" si="2"/>
        <v>45988.192358564818</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45988.192358564818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45988.192358564818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45988.192358564818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45988.192358564818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45988.192358564818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45988.192358564818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45988.192358564818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45988.192358564818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45988.192358564818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45988.192358564818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45988.192358564818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45988.192358564818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45988.192358564818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45988.192358564818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45988.192358564818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45988.192358564818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45988.192358564818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45988.192358564818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45988.192358564818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45988.192358564818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45988.192358564818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45988.192358564818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45988.192358564818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45988.192358564818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45988.192358564818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45988.192358564818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45988.192358564818</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39121</v>
      </c>
      <c r="B2" s="124" t="str">
        <f>IFERROR(VLOOKUP(D2,DB!A:K,11,0),"")</f>
        <v>R6</v>
      </c>
      <c r="C2" s="125">
        <v>1</v>
      </c>
      <c r="D2" s="124" t="s">
        <v>35266</v>
      </c>
      <c r="E2" s="106" t="s">
        <v>39021</v>
      </c>
      <c r="F2" s="72">
        <v>45988.062847222223</v>
      </c>
      <c r="G2" s="72">
        <f ca="1">IFERROR(NOW()-F2,"-")</f>
        <v>0.12951134259492392</v>
      </c>
      <c r="H2" s="72">
        <v>45988.062800925924</v>
      </c>
      <c r="I2" s="124" t="str">
        <f>IFERROR(VLOOKUP(D2,DB!A:F,6,0),"")</f>
        <v>Generator-SG</v>
      </c>
      <c r="J2" s="124" t="str">
        <f>IFERROR(VLOOKUP(D2,DB!A:G,7,0),"")</f>
        <v>Dead</v>
      </c>
      <c r="K2" s="127" t="s">
        <v>39122</v>
      </c>
      <c r="L2" s="128" t="str">
        <f>IFERROR(VLOOKUP(D2,DB!A:I,9,0),"")</f>
        <v>Latis</v>
      </c>
    </row>
    <row r="3" spans="1:16382" ht="31.5" customHeight="1">
      <c r="A3"/>
      <c r="B3" s="124" t="str">
        <f>IFERROR(VLOOKUP(D3,DB!A:K,11,0),"")</f>
        <v/>
      </c>
      <c r="C3" s="125"/>
      <c r="D3" s="124"/>
      <c r="E3" s="106"/>
      <c r="F3"/>
      <c r="G3" s="72">
        <f ca="1">IFERROR(NOW()-F3,"-")</f>
        <v>45988.192358564818</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45988.192358564818</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45988.192358564818</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45988.192358564818</v>
      </c>
      <c r="H6" s="126"/>
      <c r="I6" s="124" t="str">
        <f>IFERROR(VLOOKUP(D6,DB!A:F,6,0),"")</f>
        <v/>
      </c>
      <c r="J6" s="124" t="str">
        <f>IFERROR(VLOOKUP(D6,DB!A:G,7,0),"")</f>
        <v/>
      </c>
      <c r="K6" s="127" t="s">
        <v>39123</v>
      </c>
      <c r="L6" s="128" t="str">
        <f>IFERROR(VLOOKUP(D6,DB!A:I,9,0),"")</f>
        <v/>
      </c>
    </row>
    <row r="7" spans="1:16382" ht="31.5" customHeight="1">
      <c r="A7" s="123"/>
      <c r="B7" s="124" t="str">
        <f>IFERROR(VLOOKUP(D7,DB!A:K,11,0),"")</f>
        <v/>
      </c>
      <c r="C7" s="125"/>
      <c r="D7" s="124"/>
      <c r="E7" s="106"/>
      <c r="F7" s="126"/>
      <c r="G7" s="72">
        <f ca="1">IFERROR(NOW()-F7,"-")</f>
        <v>45988.192358564818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45988.192358564818</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45988.192358564818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45988.192358564818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45988.192358564818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45988.192358564818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45988.192358564818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45988.192358564818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45988.192358564818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45988.192358564818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45988.192358564818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45988.192358564818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45988.192358564818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45988.192358564818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45988.192358564818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45988.192358564818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45988.192358564818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45988.192358564818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45988.192358564818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45988.192358564818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45988.192358564818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45988.192358564818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45988.192358564818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45988.192358564818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45988.192358564818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45988.192358564818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45988.192358564818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45988.192358564818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45988.192358564818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45988.192358564818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45988.192358564818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45988.192358564818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45988.192358564818</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2025-11-27T01:38:56Z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