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638" documentId="120_S{2AC9BD13-BADA-5192-A53E-5A8FF88502F6}" xr6:coauthVersionLast="47" xr6:coauthVersionMax="47" xr10:uidLastSave="{61EC9A4F-F12A-4395-A953-EE89F2E0BA8B}"/>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1" i="4"/>
  <c r="L32" i="4"/>
  <c r="L33" i="4"/>
  <c r="L34" i="4"/>
  <c r="J31" i="4"/>
  <c r="J32" i="4"/>
  <c r="J33" i="4"/>
  <c r="J34" i="4"/>
  <c r="I31" i="4"/>
  <c r="I32" i="4"/>
  <c r="I33" i="4"/>
  <c r="I34" i="4"/>
  <c r="B31" i="4"/>
  <c r="B32" i="4"/>
  <c r="B33" i="4"/>
  <c r="B3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L28" i="4"/>
  <c r="L29" i="4"/>
  <c r="L30" i="4"/>
  <c r="J28" i="4"/>
  <c r="J29" i="4"/>
  <c r="J30" i="4"/>
  <c r="I28" i="4"/>
  <c r="I29" i="4"/>
  <c r="I30" i="4"/>
  <c r="B28" i="4"/>
  <c r="B29" i="4"/>
  <c r="B30" i="4"/>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2" i="9"/>
  <c r="B3" i="9"/>
  <c r="B4" i="9"/>
  <c r="B5" i="9"/>
  <c r="B6" i="9"/>
  <c r="B7" i="9"/>
  <c r="B8" i="9"/>
  <c r="B9" i="9"/>
  <c r="B10" i="9"/>
  <c r="G2" i="9"/>
  <c r="G3" i="9"/>
  <c r="G4" i="9"/>
  <c r="G5" i="9"/>
  <c r="G6" i="9"/>
  <c r="G7" i="9"/>
  <c r="G8" i="9"/>
  <c r="G9" i="9"/>
  <c r="G10" i="9"/>
  <c r="I2" i="9"/>
  <c r="I3" i="9"/>
  <c r="I4" i="9"/>
  <c r="I5" i="9"/>
  <c r="I6" i="9"/>
  <c r="I7" i="9"/>
  <c r="I8" i="9"/>
  <c r="I9" i="9"/>
  <c r="I10" i="9"/>
  <c r="L2" i="9"/>
  <c r="L3" i="9"/>
  <c r="L4" i="9"/>
  <c r="L5" i="9"/>
  <c r="L6" i="9"/>
  <c r="L7" i="9"/>
  <c r="L8" i="9"/>
  <c r="L9" i="9"/>
  <c r="L10" i="9"/>
  <c r="J2" i="9"/>
  <c r="J3" i="9"/>
  <c r="J4" i="9"/>
  <c r="J5" i="9"/>
  <c r="J6" i="9"/>
  <c r="J7" i="9"/>
  <c r="J8" i="9"/>
  <c r="J9" i="9"/>
  <c r="J1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<sst xmlns="http://schemas.openxmlformats.org/spreadsheetml/2006/main" count="180281" uniqueCount="39123">
  <si>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</si>
  <si>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</si>
  <si>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</si>
  <si>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</si>
  <si>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</si>
  <si>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</si>
  <si>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</si>
  <si>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</si>
  <si>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</si>
  <si>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</si>
  <si>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</si>
  <si>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</si>
  <si>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</si>
  <si>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</si>
  <si>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</si>
  <si>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</si>
  <si>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</si>
  <si>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</si>
  <si>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</si>
  <si>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</si>
  <si>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</si>
  <si>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</si>
  <si>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</si>
  <si>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</si>
  <si>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</si>
  <si>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</si>
  <si>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</si>
  <si>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</si>
  <si>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</si>
  <si>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</si>
  <si>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</si>
  <si>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</si>
  <si>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</si>
  <si>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</si>
  <si>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</si>
  <si>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</si>
  <si>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</si>
  <si>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</si>
  <si>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</si>
  <si>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</si>
  <si>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</si>
  <si>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</si>
  <si>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</si>
  <si>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</si>
  <si>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</si>
  <si>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</si>
  <si>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</si>
  <si>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</si>
  <si>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</si>
  <si>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</si>
  <si>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</si>
  <si>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</si>
  <si>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</si>
  <si>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</si>
  <si>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</si>
  <si>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</si>
  <si>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</si>
  <si>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</si>
  <si>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</si>
  <si>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</si>
  <si>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</si>
  <si>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</si>
  <si>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</si>
  <si>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</si>
  <si>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</si>
  <si>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</si>
  <si>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</si>
  <si>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</si>
  <si>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</si>
  <si>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</si>
  <si>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</si>
  <si>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</si>
  <si>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</si>
  <si>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</si>
  <si>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</si>
  <si>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</si>
  <si>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</si>
  <si>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</si>
  <si>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</si>
  <si>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</si>
  <si>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</si>
  <si>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</si>
  <si>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</si>
  <si>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</si>
  <si>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</si>
  <si>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</si>
  <si>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</si>
  <si>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</si>
  <si>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</si>
  <si>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</si>
  <si>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</si>
  <si>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</si>
  <si>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</si>
  <si>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</si>
  <si>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</si>
  <si>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</si>
  <si>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</si>
  <si>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</si>
  <si>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</si>
  <si>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</si>
  <si>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</si>
  <si>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</si>
  <si>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</si>
  <si>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</si>
  <si>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</si>
  <si>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</si>
  <si>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</si>
  <si>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</si>
  <si>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</si>
  <si>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</si>
  <si>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</si>
  <si>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</si>
  <si>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</si>
  <si>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</si>
  <si>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</si>
  <si>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</si>
  <si>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</si>
  <si>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</si>
  <si>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</si>
  <si>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</si>
  <si>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</si>
  <si>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</si>
  <si>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</si>
  <si>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</si>
  <si>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</si>
  <si>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</si>
  <si>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</si>
  <si>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</si>
  <si>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</si>
  <si>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</si>
  <si>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</si>
  <si>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</si>
  <si>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</si>
  <si>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</si>
  <si>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</si>
  <si>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</si>
  <si>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</si>
  <si>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</si>
  <si>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</si>
  <si>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</si>
  <si>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</si>
  <si>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</si>
  <si>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</si>
  <si>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</si>
  <si>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</si>
  <si>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</si>
  <si>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</si>
  <si>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</si>
  <si>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</si>
  <si>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</si>
  <si>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</si>
  <si>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</si>
  <si>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</si>
  <si>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</si>
  <si>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</si>
  <si>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</si>
  <si>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</si>
  <si>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</si>
  <si>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</si>
  <si>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</si>
  <si>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</si>
  <si>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</si>
  <si>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</si>
  <si>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</si>
  <si>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</si>
  <si>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</si>
  <si>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</si>
  <si>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</si>
  <si>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</si>
  <si>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</si>
  <si>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</si>
  <si>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</si>
  <si>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</si>
  <si>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</si>
  <si>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</si>
  <si>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</si>
  <si>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</si>
  <si>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</si>
  <si>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</si>
  <si>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</si>
  <si>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</si>
  <si>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</si>
  <si>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</si>
  <si>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</si>
  <si>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</si>
  <si>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</si>
  <si>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</si>
  <si>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</si>
  <si>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</si>
  <si>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</si>
  <si>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</si>
  <si>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</si>
  <si>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</si>
  <si>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</si>
  <si>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</si>
  <si>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</si>
  <si>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</si>
  <si>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</si>
  <si>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</si>
  <si>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</si>
  <si>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</si>
  <si>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</si>
  <si>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</si>
  <si>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</si>
  <si>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</si>
  <si>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</si>
  <si>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</si>
  <si>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</si>
  <si>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</si>
  <si>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</si>
  <si>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</si>
  <si>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</si>
  <si>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</si>
  <si>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</si>
  <si>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</si>
  <si>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</si>
  <si>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</si>
  <si>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</si>
  <si>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</si>
  <si>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</si>
  <si>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</si>
  <si>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</si>
  <si>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</si>
  <si>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</si>
  <si>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</si>
  <si>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</si>
  <si>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</si>
  <si>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</si>
  <si>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</si>
  <si>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</si>
  <si>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</si>
  <si>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</si>
  <si>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</si>
  <si>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</si>
  <si>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</si>
  <si>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</si>
  <si>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</si>
  <si>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</si>
  <si>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</si>
  <si>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</si>
  <si>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</si>
  <si>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</si>
  <si>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</si>
  <si>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</si>
  <si>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</si>
  <si>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</si>
  <si>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</si>
  <si>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</si>
  <si>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</si>
  <si>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</si>
  <si>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</si>
  <si>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</si>
  <si>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</si>
  <si>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</si>
  <si>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</si>
  <si>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</si>
  <si>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</si>
  <si>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</si>
  <si>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</si>
  <si>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</si>
  <si>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</si>
  <si>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</si>
  <si>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</si>
  <si>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</si>
  <si>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</si>
  <si>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</si>
  <si>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</si>
  <si>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</si>
  <si>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</si>
  <si>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</si>
  <si>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</si>
  <si>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</si>
  <si>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</si>
  <si>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</si>
  <si>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</si>
  <si>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</si>
  <si>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</si>
  <si>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</si>
  <si>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</si>
  <si>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</si>
  <si>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</si>
  <si>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</si>
  <si>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</si>
  <si>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</si>
  <si>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</si>
  <si>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</si>
  <si>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</si>
  <si>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</si>
  <si>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</si>
  <si>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</si>
  <si>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</si>
  <si>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</si>
  <si>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</si>
  <si>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</si>
  <si>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</si>
  <si>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</si>
  <si>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</si>
  <si>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</si>
  <si>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</si>
  <si>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</si>
  <si>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</si>
  <si>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</si>
  <si>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</si>
  <si>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</si>
  <si>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</si>
  <si>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</si>
  <si>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</si>
  <si>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</si>
  <si>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</si>
  <si>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</si>
  <si>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</si>
  <si>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</si>
  <si>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</si>
  <si>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</si>
  <si>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</si>
  <si>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</si>
  <si>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</si>
  <si>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</si>
  <si>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</si>
  <si>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</si>
  <si>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</si>
  <si>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</si>
  <si>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</si>
  <si>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</si>
  <si>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</si>
  <si>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</si>
  <si>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</si>
  <si>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</si>
  <si>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</si>
  <si>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</si>
  <si>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</si>
  <si>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</si>
  <si>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</si>
  <si>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</si>
  <si>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</si>
  <si>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</si>
  <si>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</si>
  <si>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</si>
  <si>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</si>
  <si>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</si>
  <si>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</si>
  <si>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</si>
  <si>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</si>
  <si>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</si>
  <si>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</si>
  <si>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</si>
  <si>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</si>
  <si>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</si>
  <si>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</si>
  <si>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</si>
  <si>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</si>
  <si>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</si>
  <si>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</si>
  <si>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</si>
  <si>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</si>
  <si>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</si>
  <si>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</si>
  <si>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</si>
  <si>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</si>
  <si>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</si>
  <si>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</si>
  <si>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</si>
  <si>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</si>
  <si>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</si>
  <si>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</si>
  <si>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</si>
  <si>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</si>
  <si>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</si>
  <si>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</si>
  <si>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</si>
  <si>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</si>
  <si>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</si>
  <si>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</si>
  <si>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</si>
  <si>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</si>
  <si>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</si>
  <si>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</si>
  <si>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</si>
  <si>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</si>
  <si>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</si>
  <si>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</si>
  <si>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</si>
  <si>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</si>
  <si>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</si>
  <si>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</si>
  <si>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</si>
  <si>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</si>
  <si>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</si>
  <si>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</si>
  <si>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</si>
  <si>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</si>
  <si>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</si>
  <si>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</si>
  <si>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</si>
  <si>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</si>
  <si>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</si>
  <si>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</si>
  <si>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</si>
  <si>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</si>
  <si>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</si>
  <si>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</si>
  <si>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</si>
  <si>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</si>
  <si>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</si>
  <si>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</si>
  <si>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</si>
  <si>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</si>
  <si>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</si>
  <si>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</si>
  <si>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</si>
  <si>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</si>
  <si>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</si>
  <si>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</si>
  <si>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</si>
  <si>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</si>
  <si>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</si>
  <si>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</si>
  <si>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</si>
  <si>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</si>
  <si>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</si>
  <si>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</si>
  <si>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</si>
  <si>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</si>
  <si>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</si>
  <si>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</si>
  <si>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</si>
  <si>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</si>
  <si>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</si>
  <si>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</si>
  <si>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</si>
  <si>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</si>
  <si>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</si>
  <si>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</si>
  <si>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</si>
  <si>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</si>
  <si>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</si>
  <si>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</si>
  <si>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</si>
  <si>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</si>
  <si>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</si>
  <si>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</si>
  <si>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</si>
  <si>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</si>
  <si>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</si>
  <si>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</si>
  <si>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</si>
  <si>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</si>
  <si>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</si>
  <si>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</si>
  <si>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</si>
  <si>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</si>
  <si>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</si>
  <si>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</si>
  <si>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</si>
  <si>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</si>
  <si>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</si>
  <si>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</si>
  <si>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</si>
  <si>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</si>
  <si>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</si>
  <si>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</si>
  <si>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</si>
  <si>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</si>
  <si>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</si>
  <si>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</si>
  <si>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</si>
  <si>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</si>
  <si>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</si>
  <si>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</si>
  <si>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</si>
  <si>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</si>
  <si>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</si>
  <si>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</si>
  <si>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</si>
  <si>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</si>
  <si>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</si>
  <si>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</si>
  <si>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</si>
  <si>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</si>
  <si>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</si>
  <si>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</si>
  <si>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</si>
  <si>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</si>
  <si>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</si>
  <si>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</si>
  <si>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</si>
  <si>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</si>
  <si>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</si>
  <si>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</si>
  <si>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</si>
  <si>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</si>
  <si>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</si>
  <si>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</si>
  <si>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</si>
  <si>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</si>
  <si>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</si>
  <si>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</si>
  <si>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</si>
  <si>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</si>
  <si>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</si>
  <si>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</si>
  <si>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</si>
  <si>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</si>
  <si>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</si>
  <si>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</si>
  <si>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</si>
  <si>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</si>
  <si>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</si>
  <si>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</si>
  <si>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</si>
  <si>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</si>
  <si>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</si>
  <si>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</si>
  <si>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</si>
  <si>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</si>
  <si>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</si>
  <si>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</si>
  <si>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</si>
  <si>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</si>
  <si>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</si>
  <si>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</si>
  <si>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</si>
  <si>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</si>
  <si>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</si>
  <si>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</si>
  <si>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</si>
  <si>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</si>
  <si>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</si>
  <si>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</si>
  <si>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</si>
  <si>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</si>
  <si>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</si>
  <si>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</si>
  <si>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</si>
  <si>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</si>
  <si>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</si>
  <si>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</si>
  <si>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</si>
  <si>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</si>
  <si>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</si>
  <si>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</si>
  <si>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</si>
  <si>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</si>
  <si>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</si>
  <si>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</si>
  <si>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</si>
  <si>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</si>
  <si>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</si>
  <si>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</si>
  <si>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</si>
  <si>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</si>
  <si>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</si>
  <si>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</si>
  <si>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</si>
  <si>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</si>
  <si>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</si>
  <si>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</si>
  <si>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</si>
  <si>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</si>
  <si>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</si>
  <si>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</si>
  <si>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</si>
  <si>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</si>
  <si>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</si>
  <si>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</si>
  <si>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</si>
  <si>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</si>
  <si>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</si>
  <si>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</si>
  <si>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</si>
  <si>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</si>
  <si>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</si>
  <si>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</si>
  <si>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</si>
  <si>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</si>
  <si>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</si>
  <si>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</si>
  <si>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</si>
  <si>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</si>
  <si>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</si>
  <si>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</si>
  <si>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</si>
  <si>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</si>
  <si>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</si>
  <si>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</si>
  <si>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</si>
  <si>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</si>
  <si>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</si>
  <si>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</si>
  <si>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</si>
  <si>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</si>
  <si>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</si>
  <si>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</si>
  <si>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</si>
  <si>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</si>
  <si>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</si>
  <si>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</si>
  <si>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</si>
  <si>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</si>
  <si>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</si>
  <si>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</si>
  <si>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</si>
  <si>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</si>
  <si>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</si>
  <si>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</si>
  <si>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</si>
  <si>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</si>
  <si>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</si>
  <si>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</si>
  <si>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</si>
  <si>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</si>
  <si>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</si>
  <si>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</si>
  <si>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</si>
  <si>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</si>
  <si>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</si>
  <si>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</si>
  <si>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</si>
  <si>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</si>
  <si>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</si>
  <si>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</si>
  <si>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</si>
  <si>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</si>
  <si>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</si>
  <si>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</si>
  <si>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</si>
  <si>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</si>
  <si>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</si>
  <si>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</si>
  <si>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</si>
  <si>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</si>
  <si>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</si>
  <si>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</si>
  <si>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</si>
  <si>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</si>
  <si>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</si>
  <si>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</si>
  <si>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</si>
  <si>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</si>
  <si>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</si>
  <si>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</si>
  <si>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</si>
  <si>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</si>
  <si>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</si>
  <si>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</si>
  <si>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</si>
  <si>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</si>
  <si>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</si>
  <si>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</si>
  <si>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</si>
  <si>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</si>
  <si>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</si>
  <si>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</si>
  <si>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</si>
  <si>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</si>
  <si>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</si>
  <si>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</si>
  <si>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</si>
  <si>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</si>
  <si>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</si>
  <si>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</si>
  <si>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</si>
  <si>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</si>
  <si>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</si>
  <si>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</si>
  <si>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</si>
  <si>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</si>
  <si>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</si>
  <si>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</si>
  <si>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</si>
  <si>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</si>
  <si>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</si>
  <si>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</si>
  <si>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</si>
  <si>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</si>
  <si>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</si>
  <si>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</si>
  <si>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</si>
  <si>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</si>
  <si>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</si>
  <si>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</si>
  <si>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</si>
  <si>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</si>
  <si>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</si>
  <si>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</si>
  <si>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</si>
  <si>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</si>
  <si>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</si>
  <si>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</si>
  <si>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</si>
  <si>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</si>
  <si>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</si>
  <si>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</si>
  <si>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</si>
  <si>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</si>
  <si>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</si>
  <si>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</si>
  <si>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</si>
  <si>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</si>
  <si>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</si>
  <si>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</si>
  <si>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</si>
  <si>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</si>
  <si>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</si>
  <si>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</si>
  <si>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</si>
  <si>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</si>
  <si>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</si>
  <si>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</si>
  <si>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</si>
  <si>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</si>
  <si>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</si>
  <si>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</si>
  <si>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</si>
  <si>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</si>
  <si>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</si>
  <si>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</si>
  <si>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</si>
  <si>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</si>
  <si>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</si>
  <si>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</si>
  <si>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</si>
  <si>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</si>
  <si>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</si>
  <si>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</si>
  <si>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</si>
  <si>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</si>
  <si>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</si>
  <si>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</si>
  <si>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</si>
  <si>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</si>
  <si>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</si>
  <si>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</si>
  <si>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</si>
  <si>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</si>
  <si>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</si>
  <si>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</si>
  <si>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</si>
  <si>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</si>
  <si>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</si>
  <si>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</si>
  <si>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</si>
  <si>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</si>
  <si>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</si>
  <si>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</si>
  <si>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</si>
  <si>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</si>
  <si>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</si>
  <si>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</si>
  <si>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</si>
  <si>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</si>
  <si>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</si>
  <si>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</si>
  <si>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</si>
  <si>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</si>
  <si>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</si>
  <si>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</si>
  <si>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</si>
  <si>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</si>
  <si>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</si>
  <si>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</si>
  <si>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</si>
  <si>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</si>
  <si>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</si>
  <si>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</si>
  <si>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</si>
  <si>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</si>
  <si>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</si>
  <si>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</si>
  <si>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</si>
  <si>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</si>
  <si>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</si>
  <si>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</si>
  <si>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</si>
  <si>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</si>
  <si>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</si>
  <si>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</si>
  <si>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</si>
  <si>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</si>
  <si>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</si>
  <si>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</si>
  <si>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</si>
  <si>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</si>
  <si>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</si>
  <si>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</si>
  <si>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</si>
  <si>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</si>
  <si>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</si>
  <si>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</si>
  <si>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</si>
  <si>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</si>
  <si>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</si>
  <si>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</si>
  <si>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</si>
  <si>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</si>
  <si>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</si>
  <si>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</si>
  <si>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</si>
  <si>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</si>
  <si>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</si>
  <si>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</si>
  <si>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</si>
  <si>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</si>
  <si>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</si>
  <si>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</si>
  <si>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</si>
  <si>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</si>
  <si>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</si>
  <si>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</si>
  <si>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</si>
  <si>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</si>
  <si>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</si>
  <si>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</si>
  <si>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</si>
  <si>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</si>
  <si>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</si>
  <si>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</si>
  <si>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</si>
  <si>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</si>
  <si>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</si>
  <si>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</si>
  <si>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</si>
  <si>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</si>
  <si>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</si>
  <si>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</si>
  <si>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</si>
  <si>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</si>
  <si>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</si>
  <si>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</si>
  <si>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</si>
  <si>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</si>
  <si>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</si>
  <si>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</si>
  <si>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</si>
  <si>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</si>
  <si>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</si>
  <si>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</si>
  <si>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</si>
  <si>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</si>
  <si>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</si>
  <si>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</si>
  <si>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</si>
  <si>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</si>
  <si>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</si>
  <si>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</si>
  <si>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</si>
  <si>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</si>
  <si>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</si>
  <si>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</si>
  <si>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</si>
  <si>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</si>
  <si>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</si>
  <si>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</si>
  <si>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</si>
  <si>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</si>
  <si>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</si>
  <si>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</si>
  <si>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</si>
  <si>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</si>
  <si>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</si>
  <si>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</si>
  <si>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</si>
  <si>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</si>
  <si>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</si>
  <si>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</si>
  <si>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</si>
  <si>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</si>
  <si>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</si>
  <si>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</si>
  <si>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</si>
  <si>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</si>
  <si>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</si>
  <si>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</si>
  <si>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</si>
  <si>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</si>
  <si>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</si>
  <si>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</si>
  <si>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</si>
  <si>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</si>
  <si>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</si>
  <si>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</si>
  <si>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</si>
  <si>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</si>
  <si>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</si>
  <si>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</si>
  <si>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</si>
  <si>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</si>
  <si>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</si>
  <si>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</si>
  <si>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</si>
  <si>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</si>
  <si>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</si>
  <si>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</si>
  <si>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</si>
  <si>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</si>
  <si>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</si>
  <si>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</si>
  <si>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</si>
  <si>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</si>
  <si>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</si>
  <si>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</si>
  <si>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</si>
  <si>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</si>
  <si>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</si>
  <si>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</si>
  <si>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</si>
  <si>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</si>
  <si>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</si>
  <si>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</si>
  <si>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</si>
  <si>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</si>
  <si>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</si>
  <si>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</si>
  <si>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</si>
  <si>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</si>
  <si>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</si>
  <si>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</si>
  <si>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</si>
  <si>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</si>
  <si>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</si>
  <si>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</si>
  <si>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</si>
  <si>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</si>
  <si>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</si>
  <si>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</si>
  <si>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</si>
  <si>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</si>
  <si>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</si>
  <si>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</si>
  <si>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</si>
  <si>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</si>
  <si>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</si>
  <si>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</si>
  <si>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</si>
  <si>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</si>
  <si>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</si>
  <si>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</si>
  <si>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</si>
  <si>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</si>
  <si>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</si>
  <si>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</si>
  <si>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</si>
  <si>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</si>
  <si>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</si>
  <si>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</si>
  <si>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</si>
  <si>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</si>
  <si>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</si>
  <si>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</si>
  <si>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</si>
  <si>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</si>
  <si>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</si>
  <si>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</si>
  <si>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</si>
  <si>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</si>
  <si>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</si>
  <si>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</si>
  <si>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</si>
  <si>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</si>
  <si>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</si>
  <si>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</si>
  <si>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</si>
  <si>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</si>
  <si>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</si>
  <si>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</si>
  <si>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</si>
  <si>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</si>
  <si>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</si>
  <si>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</si>
  <si>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</si>
  <si>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</si>
  <si>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</si>
  <si>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</si>
  <si>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</si>
  <si>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</si>
  <si>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</si>
  <si>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</si>
  <si>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</si>
  <si>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</si>
  <si>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</si>
  <si>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</si>
  <si>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</si>
  <si>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</si>
  <si>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</si>
  <si>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</si>
  <si>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</si>
  <si>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</si>
  <si>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</si>
  <si>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</si>
  <si>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</si>
  <si>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</si>
  <si>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</si>
  <si>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</si>
  <si>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</si>
  <si>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</si>
  <si>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</si>
  <si>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</si>
  <si>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</si>
  <si>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</si>
  <si>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</si>
  <si>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</si>
  <si>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</si>
  <si>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</si>
  <si>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</si>
  <si>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</si>
  <si>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</si>
  <si>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</si>
  <si>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</si>
  <si>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</si>
  <si>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</si>
  <si>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</si>
  <si>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</si>
  <si>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</si>
  <si>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</si>
  <si>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</si>
  <si>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</si>
  <si>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</si>
  <si>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</si>
  <si>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</si>
  <si>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</si>
  <si>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</si>
  <si>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</si>
  <si>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</si>
  <si>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</si>
  <si>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</si>
  <si>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</si>
  <si>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</si>
  <si>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</si>
  <si>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</si>
  <si>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</si>
  <si>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</si>
  <si>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</si>
  <si>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</si>
  <si>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</si>
  <si>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</si>
  <si>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</si>
  <si>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</si>
  <si>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</si>
  <si>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</si>
  <si>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</si>
  <si>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</si>
  <si>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</si>
  <si>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</si>
  <si>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</si>
  <si>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</si>
  <si>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</si>
  <si>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</si>
  <si>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</si>
  <si>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</si>
  <si>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</si>
  <si>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</si>
  <si>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</si>
  <si>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</si>
  <si>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</si>
  <si>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</si>
  <si>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</si>
  <si>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</si>
  <si>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</si>
  <si>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</si>
  <si>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</si>
  <si>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</si>
  <si>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</si>
  <si>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</si>
  <si>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</si>
  <si>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</si>
  <si>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</si>
  <si>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</si>
  <si>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</si>
  <si>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</si>
  <si>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</si>
  <si>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</si>
  <si>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</si>
  <si>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</si>
  <si>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</si>
  <si>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</si>
  <si>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</si>
  <si>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</si>
  <si>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</si>
  <si>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</si>
  <si>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</si>
  <si>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</si>
  <si>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</si>
  <si>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</si>
  <si>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</si>
  <si>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</si>
  <si>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</si>
  <si>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</si>
  <si>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</si>
  <si>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</si>
  <si>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</si>
  <si>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</si>
  <si>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</si>
  <si>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</si>
  <si>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</si>
  <si>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</si>
  <si>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</si>
  <si>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</si>
  <si>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</si>
  <si>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</si>
  <si>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</si>
  <si>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</si>
  <si>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</si>
  <si>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</si>
  <si>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</si>
  <si>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</si>
  <si>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</si>
  <si>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</si>
  <si>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</si>
  <si>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</si>
  <si>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</si>
  <si>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</si>
  <si>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</si>
  <si>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</si>
  <si>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</si>
  <si>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</si>
  <si>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</si>
  <si>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</si>
  <si>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</si>
  <si>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</si>
  <si>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</si>
  <si>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</si>
  <si>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</si>
  <si>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</si>
  <si>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</si>
  <si>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</si>
  <si>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</si>
  <si>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</si>
  <si>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</si>
  <si>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</si>
  <si>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</si>
  <si>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</si>
  <si>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</si>
  <si>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</si>
  <si>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</si>
  <si>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</si>
  <si>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</si>
  <si>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</si>
  <si>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</si>
  <si>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</si>
  <si>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</si>
  <si>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</si>
  <si>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</si>
  <si>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</si>
  <si>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</si>
  <si>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</si>
  <si>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</si>
  <si>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</si>
  <si>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</si>
  <si>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</si>
  <si>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</si>
  <si>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</si>
  <si>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</si>
  <si>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</si>
  <si>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</si>
  <si>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</si>
  <si>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</si>
  <si>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</si>
  <si>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</si>
  <si>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</si>
  <si>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</si>
  <si>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</si>
  <si>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</si>
  <si>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</si>
  <si>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</si>
  <si>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</si>
  <si>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</si>
  <si>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</si>
  <si>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</si>
  <si>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</si>
  <si>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</si>
  <si>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</si>
  <si>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</si>
  <si>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</si>
  <si>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</si>
  <si>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</si>
  <si>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</si>
  <si>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</si>
  <si>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</si>
  <si>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</si>
  <si>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</si>
  <si>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</si>
  <si>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</si>
  <si>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</si>
  <si>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</si>
  <si>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</si>
  <si>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</si>
  <si>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</si>
  <si>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</si>
  <si>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</si>
  <si>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</si>
  <si>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</si>
  <si>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</si>
  <si>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</si>
  <si>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</si>
  <si>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</si>
  <si>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</si>
  <si>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</si>
  <si>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</si>
  <si>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</si>
  <si>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</si>
  <si>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</si>
  <si>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</si>
  <si>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</si>
  <si>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</si>
  <si>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</si>
  <si>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</si>
  <si>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</si>
  <si>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</si>
  <si>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</si>
  <si>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</si>
  <si>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</si>
  <si>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</si>
  <si>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</si>
  <si>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</si>
  <si>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</si>
  <si>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</si>
  <si>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</si>
  <si>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</si>
  <si>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</si>
  <si>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</si>
  <si>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</si>
  <si>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</si>
  <si>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</si>
  <si>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</si>
  <si>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</si>
  <si>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</si>
  <si>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</si>
  <si>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</si>
  <si>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</si>
  <si>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</si>
  <si>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</si>
  <si>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</si>
  <si>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</si>
  <si>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</si>
  <si>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</si>
  <si>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</si>
  <si>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</si>
  <si>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</si>
  <si>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</si>
  <si>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</si>
  <si>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</si>
  <si>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</si>
  <si>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</si>
  <si>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</si>
  <si>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</si>
  <si>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</si>
  <si>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</si>
  <si>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</si>
  <si>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</si>
  <si>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</si>
  <si>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</si>
  <si>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</si>
  <si>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</si>
  <si>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</si>
  <si>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</si>
  <si>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</si>
  <si>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</si>
  <si>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</si>
  <si>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</si>
  <si>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</si>
  <si>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</si>
  <si>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</si>
  <si>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</si>
  <si>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</si>
  <si>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</si>
  <si>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</si>
  <si>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</si>
  <si>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</si>
  <si>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</si>
  <si>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</si>
  <si>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</si>
  <si>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</si>
  <si>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</si>
  <si>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</si>
  <si>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</si>
  <si>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</si>
  <si>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</si>
  <si>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</si>
  <si>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</si>
  <si>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</si>
  <si>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</si>
  <si>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</si>
  <si>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</si>
  <si>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</si>
  <si>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</si>
  <si>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</si>
  <si>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</si>
  <si>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</si>
  <si>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</si>
  <si>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</si>
  <si>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</si>
  <si>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</si>
  <si>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</si>
  <si>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</si>
  <si>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</si>
  <si>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</si>
  <si>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</si>
  <si>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</si>
  <si>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</si>
  <si>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</si>
  <si>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</si>
  <si>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</si>
  <si>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</si>
  <si>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</si>
  <si>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</si>
  <si>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</si>
  <si>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</si>
  <si>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</si>
  <si>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</si>
  <si>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</si>
  <si>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</si>
  <si>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</si>
  <si>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</si>
  <si>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</si>
  <si>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</si>
  <si>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</si>
  <si>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</si>
  <si>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</si>
  <si>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</si>
  <si>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</si>
  <si>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</si>
  <si>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</si>
  <si>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</si>
  <si>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</si>
  <si>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</si>
  <si>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</si>
  <si>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</si>
  <si>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</si>
  <si>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</si>
  <si>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</si>
  <si>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</si>
  <si>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</si>
  <si>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</si>
  <si>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</si>
  <si>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</si>
  <si>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</si>
  <si>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</si>
  <si>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</si>
  <si>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</si>
  <si>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</si>
  <si>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</si>
  <si>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</si>
  <si>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</si>
  <si>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</si>
  <si>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</si>
  <si>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</si>
  <si>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</si>
  <si>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</si>
  <si>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</si>
  <si>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</si>
  <si>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</si>
  <si>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</si>
  <si>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</si>
  <si>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</si>
  <si>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</si>
  <si>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</si>
  <si>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</si>
  <si>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</si>
  <si>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</si>
  <si>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</si>
  <si>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</si>
  <si>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</si>
  <si>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</si>
  <si>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</si>
  <si>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</si>
  <si>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</si>
  <si>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</si>
  <si>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</si>
  <si>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</si>
  <si>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</si>
  <si>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</si>
  <si>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</si>
  <si>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</si>
  <si>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</si>
  <si>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</si>
  <si>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</si>
  <si>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</si>
  <si>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</si>
  <si>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</si>
  <si>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</si>
  <si>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</si>
  <si>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</si>
  <si>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</si>
  <si>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</si>
  <si>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</si>
  <si>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</si>
  <si>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</si>
  <si>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</si>
  <si>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</si>
  <si>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</si>
  <si>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</si>
  <si>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</si>
  <si>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</si>
  <si>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</si>
  <si>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</si>
  <si>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</si>
  <si>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</si>
  <si>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</si>
  <si>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</si>
  <si>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</si>
  <si>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</si>
  <si>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</si>
  <si>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</si>
  <si>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</si>
  <si>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</si>
  <si>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</si>
  <si>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</si>
  <si>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</si>
  <si>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</si>
  <si>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</si>
  <si>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</si>
  <si>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</si>
  <si>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</si>
  <si>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</si>
  <si>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</si>
  <si>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</si>
  <si>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</si>
  <si>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</si>
  <si>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</si>
  <si>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</si>
  <si>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</si>
  <si>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</si>
  <si>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</si>
  <si>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</si>
  <si>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</si>
  <si>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</si>
  <si>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</si>
  <si>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</si>
  <si>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</si>
  <si>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</si>
  <si>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</si>
  <si>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</si>
  <si>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</si>
  <si>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</si>
  <si>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</si>
  <si>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</si>
  <si>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</si>
  <si>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</si>
  <si>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</si>
  <si>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</si>
  <si>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</si>
  <si>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</si>
  <si>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</si>
  <si>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</si>
  <si>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</si>
  <si>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</si>
  <si>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</si>
  <si>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</si>
  <si>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</si>
  <si>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</si>
  <si>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</si>
  <si>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</si>
  <si>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</si>
  <si>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</si>
  <si>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</si>
  <si>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</si>
  <si>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</si>
  <si>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</si>
  <si>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</si>
  <si>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</si>
  <si>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</si>
  <si>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</si>
  <si>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</si>
  <si>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</si>
  <si>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</si>
  <si>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</si>
  <si>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</si>
  <si>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</si>
  <si>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</si>
  <si>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</si>
  <si>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</si>
  <si>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</si>
  <si>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</si>
  <si>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</si>
  <si>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</si>
  <si>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</si>
  <si>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</si>
  <si>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</si>
  <si>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</si>
  <si>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</si>
  <si>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</si>
  <si>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</si>
  <si>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</si>
  <si>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</si>
  <si>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</si>
  <si>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</si>
  <si>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</si>
  <si>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</si>
  <si>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</si>
  <si>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</si>
  <si>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</si>
  <si>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</si>
  <si>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</si>
  <si>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</si>
  <si>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</si>
  <si>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</si>
  <si>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</si>
  <si>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</si>
  <si>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</si>
  <si>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</si>
  <si>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</si>
  <si>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</si>
  <si>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</si>
  <si>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</si>
  <si>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</si>
  <si>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</si>
  <si>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</si>
  <si>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</si>
  <si>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</si>
  <si>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</si>
  <si>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</si>
  <si>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</si>
  <si>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</si>
  <si>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</si>
  <si>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</si>
  <si>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</si>
  <si>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</si>
  <si>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</si>
  <si>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</si>
  <si>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</si>
  <si>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</si>
  <si>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</si>
  <si>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</si>
  <si>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</si>
  <si>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</si>
  <si>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</si>
  <si>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</si>
  <si>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</si>
  <si>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</si>
  <si>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</si>
  <si>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</si>
  <si>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</si>
  <si>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</si>
  <si>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</si>
  <si>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</si>
  <si>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</si>
  <si>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</si>
  <si>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</si>
  <si>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</si>
  <si>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</si>
  <si>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</si>
  <si>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</si>
  <si>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</si>
  <si>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</si>
  <si>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</si>
  <si>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</si>
  <si>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</si>
  <si>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</si>
  <si>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</si>
  <si>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</si>
  <si>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</si>
  <si>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</si>
  <si>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</si>
  <si>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</si>
  <si>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</si>
  <si>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</si>
  <si>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</si>
  <si>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</si>
  <si>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</si>
  <si>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</si>
  <si>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</si>
  <si>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</si>
  <si>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</si>
  <si>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</si>
  <si>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</si>
  <si>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</si>
  <si>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</si>
  <si>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</si>
  <si>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</si>
  <si>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</si>
  <si>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</si>
  <si>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</si>
  <si>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</si>
  <si>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</si>
  <si>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</si>
  <si>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</si>
  <si>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</si>
  <si>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</si>
  <si>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</si>
  <si>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</si>
  <si>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</si>
  <si>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</si>
  <si>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</si>
  <si>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</si>
  <si>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</si>
  <si>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</si>
  <si>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</si>
  <si>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</si>
  <si>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</si>
  <si>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</si>
  <si>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</si>
  <si>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</si>
  <si>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</si>
  <si>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</si>
  <si>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</si>
  <si>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</si>
  <si>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</si>
  <si>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</si>
  <si>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</si>
  <si>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</si>
  <si>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</si>
  <si>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</si>
  <si>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</si>
  <si>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</si>
  <si>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</si>
  <si>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</si>
  <si>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</si>
  <si>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</si>
  <si>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</si>
  <si>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</si>
  <si>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</si>
  <si>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</si>
  <si>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</si>
  <si>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</si>
  <si>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</si>
  <si>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</si>
  <si>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</si>
  <si>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</si>
  <si>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</si>
  <si>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</si>
  <si>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</si>
  <si>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</si>
  <si>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</si>
  <si>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</si>
  <si>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</si>
  <si>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</si>
  <si>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</si>
  <si>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</si>
  <si>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</si>
  <si>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</si>
  <si>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</si>
  <si>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</si>
  <si>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</si>
  <si>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</si>
  <si>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</si>
  <si>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</si>
  <si>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</si>
  <si>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</si>
  <si>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</si>
  <si>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</si>
  <si>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</si>
  <si>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</si>
  <si>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</si>
  <si>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</si>
  <si>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</si>
  <si>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</si>
  <si>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</si>
  <si>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</si>
  <si>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</si>
  <si>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</si>
  <si>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</si>
  <si>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</si>
  <si>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</si>
  <si>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</si>
  <si>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</si>
  <si>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</si>
  <si>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</si>
  <si>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</si>
  <si>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</si>
  <si>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</si>
  <si>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</si>
  <si>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</si>
  <si>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</si>
  <si>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</si>
  <si>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</si>
  <si>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</si>
  <si>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</si>
  <si>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</si>
  <si>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</si>
  <si>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</si>
  <si>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</si>
  <si>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</si>
  <si>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</si>
  <si>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</si>
  <si>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</si>
  <si>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</si>
  <si>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</si>
  <si>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</si>
  <si>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</si>
  <si>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</si>
  <si>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</si>
  <si>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</si>
  <si>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</si>
  <si>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</si>
  <si>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</si>
  <si>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</si>
  <si>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</si>
  <si>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</si>
  <si>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</si>
  <si>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</si>
  <si>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</si>
  <si>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</si>
  <si>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</si>
  <si>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</si>
  <si>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</si>
  <si>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</si>
  <si>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</si>
  <si>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</si>
  <si>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</si>
  <si>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</si>
  <si>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</si>
  <si>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</si>
  <si>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</si>
  <si>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</si>
  <si>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</si>
  <si>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</si>
  <si>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</si>
  <si>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</si>
  <si>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</si>
  <si>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</si>
  <si>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</si>
  <si>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</si>
  <si>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</si>
  <si>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</si>
  <si>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</si>
  <si>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</si>
  <si>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</si>
  <si>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</si>
  <si>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</si>
  <si>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</si>
  <si>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</si>
  <si>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</si>
  <si>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</si>
  <si>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</si>
  <si>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</si>
  <si>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</si>
  <si>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</si>
  <si>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</si>
  <si>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</si>
  <si>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</si>
  <si>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</si>
  <si>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</si>
  <si>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</si>
  <si>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</si>
  <si>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</si>
  <si>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</si>
  <si>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</si>
  <si>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</si>
  <si>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</si>
  <si>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</si>
  <si>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</si>
  <si>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</si>
  <si>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</si>
  <si>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</si>
  <si>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</si>
  <si>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</si>
  <si>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</si>
  <si>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</si>
  <si>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</si>
  <si>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</si>
  <si>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</si>
  <si>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</si>
  <si>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</si>
  <si>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</si>
  <si>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</si>
  <si>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</si>
  <si>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</si>
  <si>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</si>
  <si>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</si>
  <si>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</si>
  <si>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</si>
  <si>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</si>
  <si>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</si>
  <si>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</si>
  <si>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</si>
  <si>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</si>
  <si>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</si>
  <si>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</si>
  <si>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</si>
  <si>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</si>
  <si>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</si>
  <si>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</si>
  <si>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</si>
  <si>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</si>
  <si>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</si>
  <si>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</si>
  <si>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</si>
  <si>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</si>
  <si>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</si>
  <si>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</si>
  <si>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</si>
  <si>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</si>
  <si>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</si>
  <si>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</si>
  <si>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</si>
  <si>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</si>
  <si>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</si>
  <si>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</si>
  <si>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</si>
  <si>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</si>
  <si>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</si>
  <si>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</si>
  <si>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</si>
  <si>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</si>
  <si>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</si>
  <si>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</si>
  <si>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</si>
  <si>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</si>
  <si>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</si>
  <si>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</si>
  <si>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</si>
  <si>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</si>
  <si>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</si>
  <si>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</si>
  <si>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</si>
  <si>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</si>
  <si>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</si>
  <si>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</si>
  <si>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</si>
  <si>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</si>
  <si>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</si>
  <si>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</si>
  <si>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</si>
  <si>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</si>
  <si>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</si>
  <si>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</si>
  <si>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</si>
  <si>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</si>
  <si>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</si>
  <si>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</si>
  <si>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</si>
  <si>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</si>
  <si>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</si>
  <si>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</si>
  <si>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</si>
  <si>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</si>
  <si>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</si>
  <si>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</si>
  <si>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</si>
  <si>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</si>
  <si>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</si>
  <si>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</si>
  <si>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</si>
  <si>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</si>
  <si>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</si>
  <si>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</si>
  <si>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</si>
  <si>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</si>
  <si>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</si>
  <si>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</si>
  <si>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</si>
  <si>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</si>
  <si>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</si>
  <si>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</si>
  <si>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</si>
  <si>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</si>
  <si>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</si>
  <si>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</si>
  <si>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</si>
  <si>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</si>
  <si>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</si>
  <si>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</si>
  <si>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</si>
  <si>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</si>
  <si>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</si>
  <si>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</si>
  <si>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</si>
  <si>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</si>
  <si>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</si>
  <si>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</si>
  <si>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</si>
  <si>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</si>
  <si>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</si>
  <si>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</si>
  <si>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</si>
  <si>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</si>
  <si>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</si>
  <si>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</si>
  <si>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</si>
  <si>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</si>
  <si>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</si>
  <si>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</si>
  <si>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</si>
  <si>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</si>
  <si>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</si>
  <si>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</si>
  <si>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</si>
  <si>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</si>
  <si>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</si>
  <si>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</si>
  <si>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</si>
  <si>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</si>
  <si>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</si>
  <si>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</si>
  <si>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</si>
  <si>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</si>
  <si>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</si>
  <si>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</si>
  <si>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</si>
  <si>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</si>
  <si>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</si>
  <si>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</si>
  <si>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</si>
  <si>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</si>
  <si>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</si>
  <si>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</si>
  <si>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</si>
  <si>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</si>
  <si>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</si>
  <si>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</si>
  <si>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</si>
  <si>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</si>
  <si>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</si>
  <si>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</si>
  <si>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</si>
  <si>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</si>
  <si>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</si>
  <si>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</si>
  <si>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</si>
  <si>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</si>
  <si>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</si>
  <si>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</si>
  <si>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</si>
  <si>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</si>
  <si>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</si>
  <si>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</si>
  <si>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</si>
  <si>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</si>
  <si>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</si>
  <si>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</si>
  <si>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</si>
  <si>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</si>
  <si>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</si>
  <si>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</si>
  <si>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</si>
  <si>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</si>
  <si>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</si>
  <si>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</si>
  <si>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</si>
  <si>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</si>
  <si>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</si>
  <si>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</si>
  <si>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</si>
  <si>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</si>
  <si>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</si>
  <si>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</si>
  <si>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</si>
  <si>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</si>
  <si>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</si>
  <si>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</si>
  <si>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</si>
  <si>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</si>
  <si>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</si>
  <si>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</si>
  <si>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</si>
  <si>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</si>
  <si>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</si>
  <si>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</si>
  <si>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</si>
  <si>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</si>
  <si>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</si>
  <si>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</si>
  <si>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</si>
  <si>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</si>
  <si>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</si>
  <si>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</si>
  <si>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</si>
  <si>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</si>
  <si>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</si>
  <si>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</si>
  <si>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</si>
  <si>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</si>
  <si>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</si>
  <si>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</si>
  <si>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</si>
  <si>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</si>
  <si>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</si>
  <si>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</si>
  <si>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</si>
  <si>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</si>
  <si>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</si>
  <si>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</si>
  <si>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</si>
  <si>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</si>
  <si>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</si>
  <si>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</si>
  <si>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</si>
  <si>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</si>
  <si>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</si>
  <si>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</si>
  <si>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</si>
  <si>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</si>
  <si>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</si>
  <si>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</si>
  <si>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</si>
  <si>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</si>
  <si>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</si>
  <si>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</si>
  <si>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</si>
  <si>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</si>
  <si>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</si>
  <si>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</si>
  <si>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</si>
  <si>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</si>
  <si>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</si>
  <si>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</si>
  <si>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</si>
  <si>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</si>
  <si>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</si>
  <si>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</si>
  <si>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</si>
  <si>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</si>
  <si>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</si>
  <si>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</si>
  <si>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</si>
  <si>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</si>
  <si>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</si>
  <si>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</si>
  <si>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</si>
  <si>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</si>
  <si>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</si>
  <si>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</si>
  <si>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</si>
  <si>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</si>
  <si>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</si>
  <si>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</si>
  <si>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</si>
  <si>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</si>
  <si>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</si>
  <si>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</si>
  <si>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</si>
  <si>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</si>
  <si>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</si>
  <si>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</si>
  <si>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</si>
  <si>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</si>
  <si>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</si>
  <si>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</si>
  <si>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</si>
  <si>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</si>
  <si>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</si>
  <si>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</si>
  <si>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</si>
  <si>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</si>
  <si>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</si>
  <si>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</si>
  <si>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</si>
  <si>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</si>
  <si>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</si>
  <si>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</si>
  <si>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</si>
  <si>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</si>
  <si>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</si>
  <si>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</si>
  <si>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</si>
  <si>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</si>
  <si>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</si>
  <si>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</si>
  <si>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</si>
  <si>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</si>
  <si>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</si>
  <si>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</si>
  <si>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</si>
  <si>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</si>
  <si>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</si>
  <si>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</si>
  <si>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</si>
  <si>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</si>
  <si>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</si>
  <si>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</si>
  <si>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</si>
  <si>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</si>
  <si>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</si>
  <si>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</si>
  <si>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</si>
  <si>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</si>
  <si>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</si>
  <si>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</si>
  <si>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</si>
  <si>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</si>
  <si>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</si>
  <si>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</si>
  <si>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</si>
  <si>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</si>
  <si>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</si>
  <si>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</si>
  <si>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</si>
  <si>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</si>
  <si>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</si>
  <si>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</si>
  <si>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</si>
  <si>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</si>
  <si>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</si>
  <si>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</si>
  <si>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</si>
  <si>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</si>
  <si>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</si>
  <si>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</si>
  <si>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</si>
  <si>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</si>
  <si>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</si>
  <si>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</si>
  <si>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</si>
  <si>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</si>
  <si>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</si>
  <si>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</si>
  <si>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</si>
  <si>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</si>
  <si>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</si>
  <si>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</si>
  <si>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</si>
  <si>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</si>
  <si>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</si>
  <si>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</si>
  <si>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</si>
  <si>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</si>
  <si>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</si>
  <si>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</si>
  <si>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</si>
  <si>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</si>
  <si>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</si>
  <si>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</si>
  <si>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</si>
  <si>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</si>
  <si>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</si>
  <si>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</si>
  <si>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</si>
  <si>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</si>
  <si>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</si>
  <si>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</si>
  <si>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</si>
  <si>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</si>
  <si>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</si>
  <si>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</si>
  <si>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</si>
  <si>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</si>
  <si>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</si>
  <si>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</si>
  <si>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</si>
  <si>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</si>
  <si>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</si>
  <si>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</si>
  <si>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</si>
  <si>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</si>
  <si>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</si>
  <si>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</si>
  <si>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</si>
  <si>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</si>
  <si>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</si>
  <si>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</si>
  <si>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</si>
  <si>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</si>
  <si>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</si>
  <si>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</si>
  <si>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</si>
  <si>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</si>
  <si>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</si>
  <si>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</si>
  <si>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</si>
  <si>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</si>
  <si>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</si>
  <si>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</si>
  <si>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</si>
  <si>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</si>
  <si>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</si>
  <si>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</si>
  <si>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</si>
  <si>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</si>
  <si>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</si>
  <si>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</si>
  <si>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</si>
  <si>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</si>
  <si>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</si>
  <si>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</si>
  <si>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</si>
  <si>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</si>
  <si>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</si>
  <si>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</si>
  <si>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</si>
  <si>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</si>
  <si>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</si>
  <si>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</si>
  <si>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</si>
  <si>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</si>
  <si>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</si>
  <si>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</si>
  <si>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</si>
  <si>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</si>
  <si>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</si>
  <si>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</si>
  <si>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</si>
  <si>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</si>
  <si>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</si>
  <si>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</si>
  <si>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</si>
  <si>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</si>
  <si>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</si>
  <si>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</si>
  <si>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</si>
  <si>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</si>
  <si>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</si>
  <si>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</si>
  <si>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</si>
  <si>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</si>
  <si>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</si>
  <si>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</si>
  <si>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</si>
  <si>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</si>
  <si>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</si>
  <si>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</si>
  <si>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</si>
  <si>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</si>
  <si>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</si>
  <si>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</si>
  <si>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</si>
  <si>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</si>
  <si>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</si>
  <si>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</si>
  <si>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</si>
  <si>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</si>
  <si>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</si>
  <si>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</si>
  <si>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</si>
  <si>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</si>
  <si>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</si>
  <si>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</si>
  <si>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</si>
  <si>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</si>
  <si>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</si>
  <si>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</si>
  <si>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</si>
  <si>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</si>
  <si>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</si>
  <si>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</si>
  <si>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</si>
  <si>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</si>
  <si>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</si>
  <si>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</si>
  <si>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</si>
  <si>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</si>
  <si>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</si>
  <si>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</si>
  <si>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</si>
  <si>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</si>
  <si>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</si>
  <si>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</si>
  <si>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</si>
  <si>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</si>
  <si>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</si>
  <si>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</si>
  <si>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</si>
  <si>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</si>
  <si>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</si>
  <si>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</si>
  <si>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</si>
  <si>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</si>
  <si>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</si>
  <si>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</si>
  <si>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</si>
  <si>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</si>
  <si>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</si>
  <si>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</si>
  <si>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</si>
  <si>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</si>
  <si>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</si>
  <si>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</si>
  <si>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</si>
  <si>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</si>
  <si>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</si>
  <si>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</si>
  <si>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</si>
  <si>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</si>
  <si>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</si>
  <si>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</si>
  <si>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</si>
  <si>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</si>
  <si>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</si>
  <si>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</si>
  <si>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</si>
  <si>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</si>
  <si>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</si>
  <si>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</si>
  <si>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</si>
  <si>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</si>
  <si>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</si>
  <si>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</si>
  <si>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</si>
  <si>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</si>
  <si>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</si>
  <si>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</si>
  <si>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</si>
  <si>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</si>
  <si>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</si>
  <si>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</si>
  <si>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</si>
  <si>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</si>
  <si>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</si>
  <si>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</si>
  <si>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</si>
  <si>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</si>
  <si>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</si>
  <si>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</si>
  <si>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</si>
  <si>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</si>
  <si>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</si>
  <si>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</si>
  <si>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</si>
  <si>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</si>
  <si>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</si>
  <si>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</si>
  <si>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</si>
  <si>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</si>
  <si>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</si>
  <si>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</si>
  <si>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</si>
  <si>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</si>
  <si>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</si>
  <si>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</si>
  <si>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</si>
  <si>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</si>
  <si>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</si>
  <si>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</si>
  <si>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</si>
  <si>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</si>
  <si>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</si>
  <si>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</si>
  <si>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</si>
  <si>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</si>
  <si>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</si>
  <si>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</si>
  <si>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</si>
  <si>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</si>
  <si>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</si>
  <si>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</si>
  <si>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</si>
  <si>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</si>
  <si>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</si>
  <si>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</si>
  <si>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</si>
  <si>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</si>
  <si>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</si>
  <si>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</si>
  <si>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</si>
  <si>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</si>
  <si>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</si>
  <si>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</si>
  <si>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</si>
  <si>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</si>
  <si>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</si>
  <si>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</si>
  <si>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</si>
  <si>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</si>
  <si>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</si>
  <si>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</si>
  <si>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</si>
  <si>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</si>
  <si>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</si>
  <si>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</si>
  <si>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</si>
  <si>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</si>
  <si>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</si>
  <si>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</si>
  <si>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</si>
  <si>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</si>
  <si>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</si>
  <si>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</si>
  <si>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</si>
  <si>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</si>
  <si>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</si>
  <si>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</si>
  <si>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</si>
  <si>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</si>
  <si>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</si>
  <si>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</si>
  <si>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</si>
  <si>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</si>
  <si>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</si>
  <si>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</si>
  <si>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</si>
  <si>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</si>
  <si>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</si>
  <si>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</si>
  <si>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</si>
  <si>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</si>
  <si>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</si>
  <si>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</si>
  <si>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</si>
  <si>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</si>
  <si>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</si>
  <si>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</si>
  <si>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</si>
  <si>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</si>
  <si>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</si>
  <si>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</si>
  <si>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</si>
  <si>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</si>
  <si>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</si>
  <si>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</si>
  <si>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</si>
  <si>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</si>
  <si>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</si>
  <si>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</si>
  <si>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</si>
  <si>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</si>
  <si>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</si>
  <si>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</si>
  <si>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</si>
  <si>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</si>
  <si>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</si>
  <si>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</si>
  <si>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</si>
  <si>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</si>
  <si>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</si>
  <si>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</si>
  <si>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</si>
  <si>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</si>
  <si>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</si>
  <si>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</si>
  <si>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</si>
  <si>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</si>
  <si>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</si>
  <si>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</si>
  <si>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</si>
  <si>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</si>
  <si>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</si>
  <si>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</si>
  <si>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</si>
  <si>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</si>
  <si>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</si>
  <si>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</si>
  <si>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</si>
  <si>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</si>
  <si>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</si>
  <si>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</si>
  <si>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</si>
  <si>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</si>
  <si>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</si>
  <si>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</si>
  <si>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</si>
  <si>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</si>
  <si>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</si>
  <si>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</si>
  <si>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</si>
  <si>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</si>
  <si>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</si>
  <si>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</si>
  <si>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</si>
  <si>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</si>
  <si>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</si>
  <si>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</si>
  <si>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</si>
  <si>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</si>
  <si>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</si>
  <si>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</si>
  <si>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</si>
  <si>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</si>
  <si>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</si>
  <si>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</si>
  <si>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</si>
  <si>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</si>
  <si>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</si>
  <si>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</si>
  <si>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</si>
  <si>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</si>
  <si>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</si>
  <si>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</si>
  <si>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</si>
  <si>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</si>
  <si>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</si>
  <si>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</si>
  <si>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</si>
  <si>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</si>
  <si>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</si>
  <si>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</si>
  <si>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</si>
  <si>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</si>
  <si>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</si>
  <si>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</si>
  <si>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</si>
  <si>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</si>
  <si>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</si>
  <si>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</si>
  <si>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</si>
  <si>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</si>
  <si>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</si>
  <si>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</si>
  <si>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</si>
  <si>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</si>
  <si>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</si>
  <si>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</si>
  <si>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</si>
  <si>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</si>
  <si>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</si>
  <si>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</si>
  <si>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</si>
  <si>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</si>
  <si>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</si>
  <si>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</si>
  <si>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</si>
  <si>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</si>
  <si>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</si>
  <si>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</si>
  <si>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</si>
  <si>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</si>
  <si>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</si>
  <si>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</si>
  <si>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</si>
  <si>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</si>
  <si>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</si>
  <si>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</si>
  <si>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</si>
  <si>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</si>
  <si>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</si>
  <si>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</si>
  <si>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</si>
  <si>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</si>
  <si>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</si>
  <si>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</si>
  <si>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</si>
  <si>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</si>
  <si>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</si>
  <si>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</si>
  <si>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</si>
  <si>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</si>
  <si>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</si>
  <si>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</si>
  <si>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</si>
  <si>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</si>
  <si>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</si>
  <si>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</si>
  <si>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</si>
  <si>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</si>
  <si>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</si>
  <si>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</si>
  <si>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</si>
  <si>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</si>
  <si>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</si>
  <si>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</si>
  <si>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</si>
  <si>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</si>
  <si>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</si>
  <si>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</si>
  <si>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</si>
  <si>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</si>
  <si>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</si>
  <si>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</si>
  <si>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</si>
  <si>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</si>
  <si>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</si>
  <si>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</si>
  <si>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</si>
  <si>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</si>
  <si>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</si>
  <si>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</si>
  <si>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</si>
  <si>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</si>
  <si>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</si>
  <si>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</si>
  <si>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</si>
  <si>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</si>
  <si>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</si>
  <si>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</si>
  <si>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</si>
  <si>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</si>
  <si>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</si>
  <si>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</si>
  <si>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</si>
  <si>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</si>
  <si>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</si>
  <si>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</si>
  <si>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</si>
  <si>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</si>
  <si>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</si>
  <si>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</si>
  <si>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</si>
  <si>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</si>
  <si>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</si>
  <si>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</si>
  <si>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</si>
  <si>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</si>
  <si>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</si>
  <si>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</si>
  <si>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</si>
  <si>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</si>
  <si>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</si>
  <si>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</si>
  <si>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</si>
  <si>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</si>
  <si>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</si>
  <si>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</si>
  <si>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</si>
  <si>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</si>
  <si>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</si>
  <si>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</si>
  <si>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</si>
  <si>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</si>
  <si>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</si>
  <si>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</si>
  <si>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</si>
  <si>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</si>
  <si>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</si>
  <si>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</si>
  <si>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</si>
  <si>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</si>
  <si>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</si>
  <si>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</si>
  <si>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</si>
  <si>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</si>
  <si>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</si>
  <si>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</si>
  <si>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</si>
  <si>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</si>
  <si>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</si>
  <si>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</si>
  <si>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</si>
  <si>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</si>
  <si>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</si>
  <si>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</si>
  <si>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</si>
  <si>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</si>
  <si>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</si>
  <si>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</si>
  <si>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</si>
  <si>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</si>
  <si>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</si>
  <si>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</si>
  <si>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</si>
  <si>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</si>
  <si>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</si>
  <si>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</si>
  <si>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</si>
  <si>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</si>
  <si>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</si>
  <si>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</si>
  <si>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</si>
  <si>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</si>
  <si>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</si>
  <si>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</si>
  <si>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</si>
  <si>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</si>
  <si>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</si>
  <si>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</si>
  <si>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</si>
  <si>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</si>
  <si>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</si>
  <si>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</si>
  <si>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</si>
  <si>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</si>
  <si>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</si>
  <si>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</si>
  <si>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</si>
  <si>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</si>
  <si>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</si>
  <si>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</si>
  <si>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</si>
  <si>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</si>
  <si>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</si>
  <si>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</si>
  <si>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</si>
  <si>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</si>
  <si>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</si>
  <si>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</si>
  <si>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</si>
  <si>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</si>
  <si>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</si>
  <si>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</si>
  <si>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</si>
  <si>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</si>
  <si>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</si>
  <si>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</si>
  <si>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</si>
  <si>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</si>
  <si>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</si>
  <si>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</si>
  <si>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</si>
  <si>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</si>
  <si>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</si>
  <si>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</si>
  <si>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</si>
  <si>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</si>
  <si>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</si>
  <si>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</si>
  <si>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</si>
  <si>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</si>
  <si>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</si>
  <si>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</si>
  <si>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</si>
  <si>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</si>
  <si>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</si>
  <si>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</si>
  <si>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</si>
  <si>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</si>
  <si>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</si>
  <si>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</si>
  <si>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</si>
  <si>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</si>
  <si>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</si>
  <si>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</si>
  <si>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</si>
  <si>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</si>
  <si>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</si>
  <si>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</si>
  <si>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</si>
  <si>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</si>
  <si>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</si>
  <si>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</si>
  <si>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</si>
  <si>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</si>
  <si>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</si>
  <si>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</si>
  <si>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</si>
  <si>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</si>
  <si>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</si>
  <si>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</si>
  <si>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</si>
  <si>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</si>
  <si>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</si>
  <si>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</si>
  <si>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</si>
  <si>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</si>
  <si>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</si>
  <si>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</si>
  <si>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</si>
  <si>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</si>
  <si>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</si>
  <si>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</si>
  <si>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</si>
  <si>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</si>
  <si>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</si>
  <si>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</si>
  <si>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</si>
  <si>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</si>
  <si>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</si>
  <si>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</si>
  <si>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</si>
  <si>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</si>
  <si>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</si>
  <si>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</si>
  <si>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</si>
  <si>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</si>
  <si>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</si>
  <si>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</si>
  <si>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</si>
  <si>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</si>
  <si>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</si>
  <si>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</si>
  <si>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</si>
  <si>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</si>
  <si>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</si>
  <si>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</si>
  <si>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</si>
  <si>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</si>
  <si>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</si>
  <si>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</si>
  <si>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</si>
  <si>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</si>
  <si>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</si>
  <si>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</si>
  <si>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</si>
  <si>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</si>
  <si>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</si>
  <si>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</si>
  <si>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</si>
  <si>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</si>
  <si>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</si>
  <si>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</si>
  <si>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</si>
  <si>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</si>
  <si>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</si>
  <si>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</si>
  <si>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</si>
  <si>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</si>
  <si>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</si>
  <si>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</si>
  <si>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</si>
  <si>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</si>
  <si>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</si>
  <si>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</si>
  <si>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</si>
  <si>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</si>
  <si>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</si>
  <si>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</si>
  <si>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</si>
  <si>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</si>
  <si>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</si>
  <si>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</si>
  <si>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</si>
  <si>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</si>
  <si>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</si>
  <si>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</si>
  <si>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</si>
  <si>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</si>
  <si>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</si>
  <si>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</si>
  <si>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</si>
  <si>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</si>
  <si>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</si>
  <si>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</si>
  <si>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</si>
  <si>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</si>
  <si>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</si>
  <si>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</si>
  <si>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</si>
  <si>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</si>
  <si>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</si>
  <si>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</si>
  <si>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</si>
  <si>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</si>
  <si>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</si>
  <si>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</si>
  <si>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</si>
  <si>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</si>
  <si>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</si>
  <si>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</si>
  <si>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</si>
  <si>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</si>
  <si>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</si>
  <si>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</si>
  <si>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</si>
  <si>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</si>
  <si>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</si>
  <si>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</si>
  <si>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</si>
  <si>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</si>
  <si>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</si>
  <si>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</si>
  <si>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</si>
  <si>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</si>
  <si>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</si>
  <si>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</si>
  <si>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</si>
  <si>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</si>
  <si>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</si>
  <si>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</si>
  <si>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</si>
  <si>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</si>
  <si>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</si>
  <si>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</si>
  <si>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</si>
  <si>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</si>
  <si>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</si>
  <si>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</si>
  <si>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</si>
  <si>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</si>
  <si>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</si>
  <si>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</si>
  <si>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</si>
  <si>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</si>
  <si>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</si>
  <si>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</si>
  <si>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</si>
  <si>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</si>
  <si>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</si>
  <si>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</si>
  <si>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</si>
  <si>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</si>
  <si>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</si>
  <si>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</si>
  <si>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</si>
  <si>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</si>
  <si>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</si>
  <si>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</si>
  <si>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</si>
  <si>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</si>
  <si>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</si>
  <si>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</si>
  <si>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</si>
  <si>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</si>
  <si>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</si>
  <si>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</si>
  <si>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</si>
  <si>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</si>
  <si>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</si>
  <si>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</si>
  <si>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</si>
  <si>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</si>
  <si>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</si>
  <si>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</si>
  <si>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</si>
  <si>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</si>
  <si>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</si>
  <si>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</si>
  <si>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</si>
  <si>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</si>
  <si>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</si>
  <si>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</si>
  <si>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</si>
  <si>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</si>
  <si>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</si>
  <si>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</si>
  <si>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</si>
  <si>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</si>
  <si>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</si>
  <si>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</si>
  <si>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</si>
  <si>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</si>
  <si>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</si>
  <si>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</si>
  <si>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</si>
  <si>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</si>
  <si>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</si>
  <si>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</si>
  <si>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</si>
  <si>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</si>
  <si>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</si>
  <si>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</si>
  <si>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</si>
  <si>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</si>
  <si>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</si>
  <si>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</si>
  <si>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</si>
  <si>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</si>
  <si>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</si>
  <si>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</si>
  <si>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</si>
  <si>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</si>
  <si>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</si>
  <si>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</si>
  <si>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</si>
  <si>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</si>
  <si>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</si>
  <si>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</si>
  <si>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</si>
  <si>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</si>
  <si>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</si>
  <si>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</si>
  <si>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</si>
  <si>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</si>
  <si>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</si>
  <si>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</si>
  <si>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</si>
  <si>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</si>
  <si>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</si>
  <si>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</si>
  <si>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</si>
  <si>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</si>
  <si>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</si>
  <si>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</si>
  <si>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</si>
  <si>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</si>
  <si>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</si>
  <si>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</si>
  <si>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</si>
  <si>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</si>
  <si>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</si>
  <si>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</si>
  <si>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</si>
  <si>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</si>
  <si>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</si>
  <si>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</si>
  <si>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</si>
  <si>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</si>
  <si>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</si>
  <si>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</si>
  <si>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</si>
  <si>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</si>
  <si>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</si>
  <si>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</si>
  <si>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</si>
  <si>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</si>
  <si>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</si>
  <si>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</si>
  <si>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</si>
  <si>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</si>
  <si>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</si>
  <si>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</si>
  <si>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</si>
  <si>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</si>
  <si>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</si>
  <si>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</si>
  <si>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</si>
  <si>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</si>
  <si>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</si>
  <si>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</si>
  <si>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</si>
  <si>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</si>
  <si>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</si>
  <si>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</si>
  <si>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</si>
  <si>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</si>
  <si>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</si>
  <si>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</si>
  <si>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</si>
  <si>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</si>
  <si>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</si>
  <si>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</si>
  <si>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</si>
  <si>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</si>
  <si>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</si>
  <si>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</si>
  <si>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</si>
  <si>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</si>
  <si>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</si>
  <si>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</si>
  <si>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</si>
  <si>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</si>
  <si>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</si>
  <si>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</si>
  <si>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</si>
  <si>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</si>
  <si>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</si>
  <si>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</si>
  <si>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</si>
  <si>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</si>
  <si>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</si>
  <si>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</si>
  <si>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</si>
  <si>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</si>
  <si>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</si>
  <si>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</si>
  <si>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</si>
  <si>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</si>
  <si>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</si>
  <si>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</si>
  <si>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</si>
  <si>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</si>
  <si>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</si>
  <si>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</si>
  <si>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</si>
  <si>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</si>
  <si>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</si>
  <si>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</si>
  <si>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</si>
  <si>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</si>
  <si>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</si>
  <si>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</si>
  <si>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</si>
  <si>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</si>
  <si>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</si>
  <si>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</si>
  <si>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</si>
  <si>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</si>
  <si>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</si>
  <si>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</si>
  <si>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</si>
  <si>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</si>
  <si>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</si>
  <si>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</si>
  <si>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</si>
  <si>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</si>
  <si>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</si>
  <si>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</si>
  <si>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</si>
  <si>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</si>
  <si>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</si>
  <si>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</si>
  <si>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</si>
  <si>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</si>
  <si>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</si>
  <si>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</si>
  <si>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</si>
  <si>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</si>
  <si>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</si>
  <si>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</si>
  <si>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</si>
  <si>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</si>
  <si>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</si>
  <si>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</si>
  <si>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</si>
  <si>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</si>
  <si>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</si>
  <si>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</si>
  <si>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</si>
  <si>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</si>
  <si>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</si>
  <si>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</si>
  <si>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</si>
  <si>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</si>
  <si>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</si>
  <si>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</si>
  <si>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</si>
  <si>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</si>
  <si>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</si>
  <si>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</si>
  <si>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</si>
  <si>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</si>
  <si>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</si>
  <si>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</si>
  <si>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</si>
  <si>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</si>
  <si>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</si>
  <si>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</si>
  <si>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</si>
  <si>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</si>
  <si>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</si>
  <si>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</si>
  <si>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</si>
  <si>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</si>
  <si>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</si>
  <si>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</si>
  <si>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</si>
  <si>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</si>
  <si>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</si>
  <si>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</si>
  <si>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</si>
  <si>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</si>
  <si>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</si>
  <si>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</si>
  <si>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</si>
  <si>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</si>
  <si>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</si>
  <si>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</si>
  <si>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</si>
  <si>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</si>
  <si>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</si>
  <si>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</si>
  <si>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</si>
  <si>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</si>
  <si>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</si>
  <si>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</si>
  <si>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</si>
  <si>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</si>
  <si>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</si>
  <si>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</si>
  <si>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</si>
  <si>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</si>
  <si>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</si>
  <si>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</si>
  <si>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</si>
  <si>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</si>
  <si>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</si>
  <si>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</si>
  <si>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</si>
  <si>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</si>
  <si>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</si>
  <si>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</si>
  <si>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</si>
  <si>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</si>
  <si>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</si>
  <si>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</si>
  <si>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</si>
  <si>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</si>
  <si>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</si>
  <si>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</si>
  <si>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</si>
  <si>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</si>
  <si>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</si>
  <si>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</si>
  <si>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</si>
  <si>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</si>
  <si>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</si>
  <si>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</si>
  <si>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</si>
  <si>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</si>
  <si>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</si>
  <si>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</si>
  <si>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</si>
  <si>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</si>
  <si>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</si>
  <si>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</si>
  <si>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</si>
  <si>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</si>
  <si>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</si>
  <si>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</si>
  <si>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</si>
  <si>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</si>
  <si>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</si>
  <si>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</si>
  <si>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</si>
  <si>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</si>
  <si>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</si>
  <si>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</si>
  <si>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</si>
  <si>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</si>
  <si>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</si>
  <si>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</si>
  <si>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</si>
  <si>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</si>
  <si>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</si>
  <si>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</si>
  <si>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</si>
  <si>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</si>
  <si>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</si>
  <si>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</si>
  <si>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</si>
  <si>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</si>
  <si>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</si>
  <si>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</si>
  <si>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</si>
  <si>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</si>
  <si>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</si>
  <si>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</si>
  <si>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</si>
  <si>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</si>
  <si>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</si>
  <si>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</si>
  <si>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</si>
  <si>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</si>
  <si>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</si>
  <si>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</si>
  <si>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</si>
  <si>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</si>
  <si>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</si>
  <si>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</si>
  <si>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</si>
  <si>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</si>
  <si>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</si>
  <si>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</si>
  <si>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</si>
  <si>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</si>
  <si>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</si>
  <si>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</si>
  <si>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</si>
  <si>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</si>
  <si>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</si>
  <si>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</si>
  <si>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</si>
  <si>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</si>
  <si>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</si>
  <si>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</si>
  <si>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</si>
  <si>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</si>
  <si>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</si>
  <si>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</si>
  <si>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</si>
  <si>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</si>
  <si>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</si>
  <si>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</si>
  <si>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</si>
  <si>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</si>
  <si>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</si>
  <si>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</si>
  <si>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</si>
  <si>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</si>
  <si>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</si>
  <si>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</si>
  <si>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</si>
  <si>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</si>
  <si>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</si>
  <si>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</si>
  <si>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</si>
  <si>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</si>
  <si>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</si>
  <si>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</si>
  <si>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</si>
  <si>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</si>
  <si>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</si>
  <si>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</si>
  <si>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</si>
  <si>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</si>
  <si>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</si>
  <si>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</si>
  <si>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</si>
  <si>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</si>
  <si>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</si>
  <si>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</si>
  <si>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</si>
  <si>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</si>
  <si>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</si>
  <si>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</si>
  <si>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</si>
  <si>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</si>
  <si>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</si>
  <si>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</si>
  <si>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</si>
  <si>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</si>
  <si>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</si>
  <si>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</si>
  <si>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</si>
  <si>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</si>
  <si>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</si>
  <si>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</si>
  <si>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</si>
  <si>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</si>
  <si>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</si>
  <si>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</si>
  <si>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</si>
  <si>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</si>
  <si>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</si>
  <si>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</si>
  <si>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</si>
  <si>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</si>
  <si>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</si>
  <si>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</si>
  <si>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</si>
  <si>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</si>
  <si>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</si>
  <si>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</si>
  <si>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</si>
  <si>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</si>
  <si>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</si>
  <si>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</si>
  <si>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</si>
  <si>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</si>
  <si>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</si>
  <si>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</si>
  <si>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</si>
  <si>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</si>
  <si>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</si>
  <si>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</si>
  <si>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</si>
  <si>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</si>
  <si>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</si>
  <si>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</si>
  <si>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</si>
  <si>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</si>
  <si>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</si>
  <si>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</si>
  <si>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</si>
  <si>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</si>
  <si>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</si>
  <si>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</si>
  <si>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</si>
  <si>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</si>
  <si>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</si>
  <si>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</si>
  <si>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</si>
  <si>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</si>
  <si>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</si>
  <si>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</si>
  <si>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</si>
  <si>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</si>
  <si>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</si>
  <si>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</si>
  <si>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</si>
  <si>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</si>
  <si>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</si>
  <si>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</si>
  <si>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</si>
  <si>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</si>
  <si>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</si>
  <si>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</si>
  <si>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</si>
  <si>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</si>
  <si>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</si>
  <si>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</si>
  <si>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</si>
  <si>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</si>
  <si>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</si>
  <si>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</si>
  <si>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</si>
  <si>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</si>
  <si>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</si>
  <si>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</si>
  <si>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</si>
  <si>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</si>
  <si>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</si>
  <si>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</si>
  <si>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</si>
  <si>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</si>
  <si>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</si>
  <si>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</si>
  <si>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</si>
  <si>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</si>
  <si>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</si>
  <si>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</si>
  <si>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</si>
  <si>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</si>
  <si>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</si>
  <si>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</si>
  <si>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</si>
  <si>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</si>
  <si>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</si>
  <si>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</si>
  <si>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</si>
  <si>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</si>
  <si>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</si>
  <si>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</si>
  <si>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</si>
  <si>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</si>
  <si>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</si>
  <si>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</si>
  <si>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</si>
  <si>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</si>
  <si>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</si>
  <si>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</si>
  <si>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</si>
  <si>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</si>
  <si>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</si>
  <si>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</si>
  <si>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</si>
  <si>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</si>
  <si>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</si>
  <si>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</si>
  <si>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</si>
  <si>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</si>
  <si>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</si>
  <si>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</si>
  <si>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</si>
  <si>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</si>
  <si>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</si>
  <si>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</si>
  <si>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</si>
  <si>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</si>
  <si>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</si>
  <si>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</si>
  <si>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</si>
  <si>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</si>
  <si>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</si>
  <si>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</si>
  <si>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</si>
  <si>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</si>
  <si>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</si>
  <si>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</si>
  <si>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</si>
  <si>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</si>
  <si>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</si>
  <si>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</si>
  <si>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</si>
  <si>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</si>
  <si>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</si>
  <si>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</si>
  <si>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</si>
  <si>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</si>
  <si>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</si>
  <si>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</si>
  <si>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</si>
  <si>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</si>
  <si>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</si>
  <si>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</si>
  <si>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</si>
  <si>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</si>
  <si>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</si>
  <si>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</si>
  <si>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</si>
  <si>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</si>
  <si>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</si>
  <si>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</si>
  <si>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</si>
  <si>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</si>
  <si>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</si>
  <si>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</si>
  <si>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</si>
  <si>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</si>
  <si>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</si>
  <si>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</si>
  <si>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</si>
  <si>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</si>
  <si>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</si>
  <si>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</si>
  <si>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</si>
  <si>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</si>
  <si>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</si>
  <si>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</si>
  <si>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</si>
  <si>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</si>
  <si>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</si>
  <si>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</si>
  <si>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</si>
  <si>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</si>
  <si>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</si>
  <si>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</si>
  <si>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</si>
  <si>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</si>
  <si>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</si>
  <si>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</si>
  <si>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</si>
  <si>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</si>
  <si>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</si>
  <si>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</si>
  <si>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</si>
  <si>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</si>
  <si>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</si>
  <si>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</si>
  <si>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</si>
  <si>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</si>
  <si>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</si>
  <si>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</si>
  <si>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</si>
  <si>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</si>
  <si>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</si>
  <si>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</si>
  <si>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</si>
  <si>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</si>
  <si>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</si>
  <si>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</si>
  <si>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</si>
  <si>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</si>
  <si>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</si>
  <si>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</si>
  <si>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</si>
  <si>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</si>
  <si>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</si>
  <si>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</si>
  <si>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</si>
  <si>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</si>
  <si>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</si>
  <si>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</si>
  <si>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</si>
  <si>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</si>
  <si>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</si>
  <si>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</si>
  <si>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</si>
  <si>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</si>
  <si>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</si>
  <si>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</si>
  <si>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</si>
  <si>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</si>
  <si>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</si>
  <si>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</si>
  <si>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</si>
  <si>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</si>
  <si>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</si>
  <si>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</si>
  <si>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</si>
  <si>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</si>
  <si>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</si>
  <si>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</si>
  <si>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</si>
  <si>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</si>
  <si>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</si>
  <si>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</si>
  <si>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</si>
  <si>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</si>
  <si>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</si>
  <si>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</si>
  <si>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</si>
  <si>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</si>
  <si>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</si>
  <si>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</si>
  <si>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</si>
  <si>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</si>
  <si>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</si>
  <si>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</si>
  <si>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</si>
  <si>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</si>
  <si>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</si>
  <si>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</si>
  <si>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</si>
  <si>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</si>
  <si>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</si>
  <si>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</si>
  <si>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</si>
  <si>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</si>
  <si>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</si>
  <si>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</si>
  <si>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</si>
  <si>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</si>
  <si>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</si>
  <si>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</si>
  <si>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</si>
  <si>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</si>
  <si>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</si>
  <si>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</si>
  <si>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</si>
  <si>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</si>
  <si>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</si>
  <si>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</si>
  <si>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</si>
  <si>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</si>
  <si>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</si>
  <si>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</si>
  <si>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</si>
  <si>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</si>
  <si>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</si>
  <si>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</si>
  <si>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</si>
  <si>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</si>
  <si>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</si>
  <si>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</si>
  <si>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</si>
  <si>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</si>
  <si>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</si>
  <si>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</si>
  <si>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</si>
  <si>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</si>
  <si>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</si>
  <si>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</si>
  <si>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</si>
  <si>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</si>
  <si>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</si>
  <si>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</si>
  <si>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</si>
  <si>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</si>
  <si>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</si>
  <si>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</si>
  <si>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</si>
  <si>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</si>
  <si>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</si>
  <si>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</si>
  <si>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</si>
  <si>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</si>
  <si>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</si>
  <si>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</si>
  <si>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</si>
  <si>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</si>
  <si>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</si>
  <si>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</si>
  <si>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</si>
  <si>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</si>
  <si>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</si>
  <si>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</si>
  <si>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</si>
  <si>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</si>
  <si>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</si>
  <si>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</si>
  <si>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</si>
  <si>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</si>
  <si>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</si>
  <si>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</si>
  <si>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</si>
  <si>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</si>
  <si>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</si>
  <si>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</si>
  <si>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</si>
  <si>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</si>
  <si>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</si>
  <si>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</si>
  <si>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</si>
  <si>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</si>
  <si>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</si>
  <si>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</si>
  <si>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</si>
  <si>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</si>
  <si>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</si>
  <si>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</si>
  <si>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</si>
  <si>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</si>
  <si>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</si>
  <si>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</si>
  <si>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</si>
  <si>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</si>
  <si>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</si>
  <si>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</si>
  <si>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</si>
  <si>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</si>
  <si>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</si>
  <si>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</si>
  <si>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</si>
  <si>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</si>
  <si>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</si>
  <si>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</si>
  <si>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</si>
  <si>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</si>
  <si>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</si>
  <si>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</si>
  <si>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</si>
  <si>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</si>
  <si>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</si>
  <si>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</si>
  <si>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</si>
  <si>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</si>
  <si>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</si>
  <si>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</si>
  <si>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</si>
  <si>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</si>
  <si>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</si>
  <si>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</si>
  <si>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</si>
  <si>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</si>
  <si>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</si>
  <si>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</si>
  <si>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</si>
  <si>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</si>
  <si>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</si>
  <si>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</si>
  <si>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</si>
  <si>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</si>
  <si>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</si>
  <si>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</si>
  <si>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</si>
  <si>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</si>
  <si>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</si>
  <si>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</si>
  <si>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</si>
  <si>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</si>
  <si>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</si>
  <si>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</si>
  <si>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</si>
  <si>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</si>
  <si>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</si>
  <si>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</si>
  <si>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</si>
  <si>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</si>
  <si>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</si>
  <si>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</si>
  <si>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</si>
  <si>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</si>
  <si>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</si>
  <si>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</si>
  <si>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</si>
  <si>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</si>
  <si>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</si>
  <si>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</si>
  <si>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</si>
  <si>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</si>
  <si>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</si>
  <si>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</si>
  <si>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</si>
  <si>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</si>
  <si>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</si>
  <si>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</si>
  <si>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</si>
  <si>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</si>
  <si>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</si>
  <si>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</si>
  <si>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</si>
  <si>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</si>
  <si>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</si>
  <si>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</si>
  <si>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</si>
  <si>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</si>
  <si>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</si>
  <si>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</si>
  <si>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</si>
  <si>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</si>
  <si>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</si>
  <si>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</si>
  <si>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</si>
  <si>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</si>
  <si>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</si>
  <si>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</si>
  <si>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</si>
  <si>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</si>
  <si>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</si>
  <si>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</si>
  <si>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</si>
  <si>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</si>
  <si>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</si>
  <si>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</si>
  <si>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</si>
  <si>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</si>
  <si>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</si>
  <si>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</si>
  <si>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</si>
  <si>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</si>
  <si>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</si>
  <si>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</si>
  <si>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</si>
  <si>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</si>
  <si>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</si>
  <si>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</si>
  <si>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</si>
  <si>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</si>
  <si>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</si>
  <si>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</si>
  <si>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</si>
  <si>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</si>
  <si>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</si>
  <si>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</si>
  <si>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</si>
  <si>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</si>
  <si>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</si>
  <si>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</si>
  <si>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</si>
  <si>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</si>
  <si>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</si>
  <si>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</si>
  <si>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</si>
  <si>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</si>
  <si>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</si>
  <si>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</si>
  <si>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</si>
  <si>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</si>
  <si>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</si>
  <si>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</si>
  <si>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</si>
  <si>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</si>
  <si>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</si>
  <si>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</si>
  <si>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</si>
  <si>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</si>
  <si>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</si>
  <si>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</si>
  <si>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</si>
  <si>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</si>
  <si>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</si>
  <si>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</si>
  <si>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</si>
  <si>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</si>
  <si>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</si>
  <si>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</si>
  <si>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</si>
  <si>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</si>
  <si>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</si>
  <si>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</si>
  <si>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</si>
  <si>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</si>
  <si>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</si>
  <si>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</si>
  <si>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</si>
  <si>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</si>
  <si>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</si>
  <si>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</si>
  <si>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</si>
  <si>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</si>
  <si>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</si>
  <si>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</si>
  <si>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</si>
  <si>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</si>
  <si>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</si>
  <si>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</si>
  <si>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</si>
  <si>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</si>
  <si>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</si>
  <si>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</si>
  <si>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</si>
  <si>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</si>
  <si>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</si>
  <si>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</si>
  <si>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</si>
  <si>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</si>
  <si>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</si>
  <si>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</si>
  <si>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</si>
  <si>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</si>
  <si>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</si>
  <si>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</si>
  <si>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</si>
  <si>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</si>
  <si>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</si>
  <si>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</si>
  <si>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</si>
  <si>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</si>
  <si>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</si>
  <si>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</si>
  <si>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</si>
  <si>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</si>
  <si>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</si>
  <si>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</si>
  <si>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</si>
  <si>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</si>
  <si>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</si>
  <si>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</si>
  <si>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</si>
  <si>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</si>
  <si>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</si>
  <si>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</si>
  <si>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</si>
  <si>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</si>
  <si>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</si>
  <si>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</si>
  <si>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</si>
  <si>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</si>
  <si>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</si>
  <si>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</si>
  <si>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</si>
  <si>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</si>
  <si>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</si>
  <si>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</si>
  <si>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</si>
  <si>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</si>
  <si>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</si>
  <si>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</si>
  <si>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</si>
  <si>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</si>
  <si>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</si>
  <si>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</si>
  <si>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</si>
  <si>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</si>
  <si>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</si>
  <si>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</si>
  <si>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</si>
  <si>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</si>
  <si>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</si>
  <si>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</si>
  <si>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</si>
  <si>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</si>
  <si>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</si>
  <si>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</si>
  <si>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</si>
  <si>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</si>
  <si>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</si>
  <si>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</si>
  <si>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</si>
  <si>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</si>
  <si>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</si>
  <si>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</si>
  <si>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</si>
  <si>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</si>
  <si>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</si>
  <si>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</si>
  <si>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</si>
  <si>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</si>
  <si>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</si>
  <si>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</si>
  <si>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</si>
  <si>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</si>
  <si>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</si>
  <si>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</si>
  <si>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</si>
  <si>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</si>
  <si>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</si>
  <si>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</si>
  <si>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</si>
  <si>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</si>
  <si>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</si>
  <si>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</si>
  <si>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</si>
  <si>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</si>
  <si>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</si>
  <si>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</si>
  <si>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</si>
  <si>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</si>
  <si>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</si>
  <si>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</si>
  <si>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</si>
  <si>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</si>
  <si>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</si>
  <si>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</si>
  <si>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</si>
  <si>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</si>
  <si>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</si>
  <si>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</si>
  <si>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</si>
  <si>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</si>
  <si>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</si>
  <si>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</si>
  <si>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</si>
  <si>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</si>
  <si>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</si>
  <si>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</si>
  <si>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</si>
  <si>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</si>
  <si>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</si>
  <si>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</si>
  <si>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</si>
  <si>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</si>
  <si>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</si>
  <si>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</si>
  <si>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</si>
  <si>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</si>
  <si>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</si>
  <si>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</si>
  <si>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</si>
  <si>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</si>
  <si>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</si>
  <si>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</si>
  <si>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</si>
  <si>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</si>
  <si>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</si>
  <si>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</si>
  <si>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</si>
  <si>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</si>
  <si>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</si>
  <si>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</si>
  <si>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</si>
  <si>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</si>
  <si>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</si>
  <si>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</si>
  <si>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</si>
  <si>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</si>
  <si>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</si>
  <si>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</si>
  <si>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</si>
  <si>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</si>
  <si>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</si>
  <si>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</si>
  <si>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</si>
  <si>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</si>
  <si>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</si>
  <si>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</si>
  <si>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</si>
  <si>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</si>
  <si>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</si>
  <si>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</si>
  <si>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</si>
  <si>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</si>
  <si>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</si>
  <si>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</si>
  <si>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</si>
  <si>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</si>
  <si>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</si>
  <si>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</si>
  <si>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</si>
  <si>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</si>
  <si>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</si>
  <si>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</si>
  <si>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</si>
  <si>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</si>
  <si>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</si>
  <si>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</si>
  <si>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</si>
  <si>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</si>
  <si>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</si>
  <si>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</si>
  <si>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</si>
  <si>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</si>
  <si>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</si>
  <si>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</si>
  <si>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</si>
  <si>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</si>
  <si>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</si>
  <si>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</si>
  <si>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</si>
  <si>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</si>
  <si>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</si>
  <si>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</si>
  <si>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</si>
  <si>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</si>
  <si>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</si>
  <si>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</si>
  <si>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</si>
  <si>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</si>
  <si>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</si>
  <si>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</si>
  <si>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</si>
  <si>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</si>
  <si>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</si>
  <si>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</si>
  <si>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</si>
  <si>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</si>
  <si>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</si>
  <si>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</si>
  <si>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</si>
  <si>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</si>
  <si>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</si>
  <si>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</si>
  <si>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</si>
  <si>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</si>
  <si>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</si>
  <si>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</si>
  <si>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</si>
  <si>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</si>
  <si>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</si>
  <si>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</si>
  <si>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</si>
  <si>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</si>
  <si>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</si>
  <si>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</si>
  <si>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</si>
  <si>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</si>
  <si>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</si>
  <si>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</si>
  <si>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</si>
  <si>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</si>
  <si>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</si>
  <si>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</si>
  <si>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</si>
  <si>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</si>
  <si>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</si>
  <si>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</si>
  <si>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</si>
  <si>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</si>
  <si>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</si>
  <si>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</si>
  <si>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</si>
  <si>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</si>
  <si>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</si>
  <si>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</si>
  <si>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</si>
  <si>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</si>
  <si>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</si>
  <si>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</si>
  <si>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</si>
  <si>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</si>
  <si>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</si>
  <si>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</si>
  <si>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</si>
  <si>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</si>
  <si>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</si>
  <si>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</si>
  <si>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</si>
  <si>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</si>
  <si>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</si>
  <si>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</si>
  <si>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</si>
  <si>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</si>
  <si>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</si>
  <si>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</si>
  <si>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</si>
  <si>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</si>
  <si>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</si>
  <si>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</si>
  <si>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</si>
  <si>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</si>
  <si>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</si>
  <si>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</si>
  <si>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</si>
  <si>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</si>
  <si>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</si>
  <si>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</si>
  <si>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</si>
  <si>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</si>
  <si>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</si>
  <si>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</si>
  <si>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</si>
  <si>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</si>
  <si>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</si>
  <si>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</si>
  <si>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</si>
  <si>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</si>
  <si>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</si>
  <si>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</si>
  <si>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</si>
  <si>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</si>
  <si>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</si>
  <si>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</si>
  <si>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</si>
  <si>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</si>
  <si>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</si>
  <si>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</si>
  <si>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</si>
  <si>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</si>
  <si>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</si>
  <si>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</si>
  <si>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</si>
  <si>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</si>
  <si>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</si>
  <si>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</si>
  <si>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</si>
  <si>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</si>
  <si>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</si>
  <si>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</si>
  <si>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</si>
  <si>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</si>
  <si>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</si>
  <si>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</si>
  <si>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</si>
  <si>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</si>
  <si>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</si>
  <si>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</si>
  <si>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</si>
  <si>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</si>
  <si>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</si>
  <si>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</si>
  <si>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</si>
  <si>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</si>
  <si>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</si>
  <si>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</si>
  <si>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</si>
  <si>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</si>
  <si>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</si>
  <si>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</si>
  <si>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</si>
  <si>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</si>
  <si>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</si>
  <si>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</si>
  <si>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</si>
  <si>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</si>
  <si>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</si>
  <si>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</si>
  <si>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</si>
  <si>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</si>
  <si>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</si>
  <si>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</si>
  <si>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</si>
  <si>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</si>
  <si>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</si>
  <si>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</si>
  <si>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</si>
  <si>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</si>
  <si>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</si>
  <si>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</si>
  <si>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</si>
  <si>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</si>
  <si>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</si>
  <si>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</si>
  <si>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</si>
  <si>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</si>
  <si>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</si>
  <si>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</si>
  <si>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</si>
  <si>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</si>
  <si>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</si>
  <si>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</si>
  <si>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</si>
  <si>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</si>
  <si>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</si>
  <si>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</si>
  <si>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</si>
  <si>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</si>
  <si>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</si>
  <si>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</si>
  <si>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</si>
  <si>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</si>
  <si>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</si>
  <si>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</si>
  <si>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</si>
  <si>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</si>
  <si>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</si>
  <si>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</si>
  <si>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</si>
  <si>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</si>
  <si>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</si>
  <si>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</si>
  <si>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</si>
  <si>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</si>
  <si>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</si>
  <si>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</si>
  <si>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</si>
  <si>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</si>
  <si>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</si>
  <si>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</si>
  <si>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</si>
  <si>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</si>
  <si>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</si>
  <si>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</si>
  <si>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</si>
  <si>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</si>
  <si>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</si>
  <si>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</si>
  <si>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</si>
  <si>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</si>
  <si>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</si>
  <si>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</si>
  <si>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</si>
  <si>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</si>
  <si>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</si>
  <si>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</si>
  <si>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</si>
  <si>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</si>
  <si>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</si>
  <si>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</si>
  <si>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</si>
  <si>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</si>
  <si>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</si>
  <si>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</si>
  <si>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</si>
  <si>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</si>
  <si>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</si>
  <si>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</si>
  <si>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</si>
  <si>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</si>
  <si>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</si>
  <si>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</si>
  <si>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</si>
  <si>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</si>
  <si>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</si>
  <si>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</si>
  <si>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</si>
  <si>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</si>
  <si>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</si>
  <si>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</si>
  <si>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</si>
  <si>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</si>
  <si>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</si>
  <si>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</si>
  <si>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</si>
  <si>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</si>
  <si>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</si>
  <si>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</si>
  <si>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</si>
  <si>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</si>
  <si>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</si>
  <si>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</si>
  <si>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</si>
  <si>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</si>
  <si>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</si>
  <si>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</si>
  <si>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</si>
  <si>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</si>
  <si>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</si>
  <si>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</si>
  <si>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</si>
  <si>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</si>
  <si>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</si>
  <si>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</si>
  <si>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</si>
  <si>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</si>
  <si>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</si>
  <si>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</si>
  <si>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</si>
  <si>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</si>
  <si>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</si>
  <si>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</si>
  <si>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</si>
  <si>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</si>
  <si>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</si>
  <si>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</si>
  <si>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</si>
  <si>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</si>
  <si>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</si>
  <si>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</si>
  <si>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</si>
  <si>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</si>
  <si>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</si>
  <si>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</si>
  <si>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</si>
  <si>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</si>
  <si>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</si>
  <si>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</si>
  <si>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</si>
  <si>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</si>
  <si>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</si>
  <si>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</si>
  <si>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</si>
  <si>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</si>
  <si>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</si>
  <si>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</si>
  <si>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</si>
  <si>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</si>
  <si>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</si>
  <si>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</si>
  <si>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</si>
  <si>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</si>
  <si>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</si>
  <si>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</si>
  <si>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</si>
  <si>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</si>
  <si>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</si>
  <si>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</si>
  <si>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</si>
  <si>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</si>
  <si>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</si>
  <si>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</si>
  <si>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</si>
  <si>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</si>
  <si>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</si>
  <si>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</si>
  <si>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</si>
  <si>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</si>
  <si>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</si>
  <si>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</si>
  <si>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</si>
  <si>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</si>
  <si>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</si>
  <si>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</si>
  <si>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</si>
  <si>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</si>
  <si>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</si>
  <si>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</si>
  <si>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</si>
  <si>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</si>
  <si>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</si>
  <si>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</si>
  <si>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</si>
  <si>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</si>
  <si>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</si>
  <si>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</si>
  <si>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</si>
  <si>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</si>
  <si>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</si>
  <si>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</si>
  <si>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</si>
  <si>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</si>
  <si>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</si>
  <si>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</si>
  <si>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</si>
  <si>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</si>
  <si>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</si>
  <si>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</si>
  <si>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</si>
  <si>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</si>
  <si>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</si>
  <si>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</si>
  <si>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</si>
  <si>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</si>
  <si>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</si>
  <si>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</si>
  <si>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</si>
  <si>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</si>
  <si>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</si>
  <si>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</si>
  <si>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</si>
  <si>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</si>
  <si>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</si>
  <si>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</si>
  <si>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</si>
  <si>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</si>
  <si>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</si>
  <si>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</si>
  <si>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</si>
  <si>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</si>
  <si>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</si>
  <si>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</si>
  <si>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</si>
  <si>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</si>
  <si>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</si>
  <si>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</si>
  <si>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</si>
  <si>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</si>
  <si>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</si>
  <si>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</si>
  <si>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</si>
  <si>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</si>
  <si>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</si>
  <si>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</si>
  <si>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</si>
  <si>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</si>
  <si>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</si>
  <si>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</si>
  <si>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</si>
  <si>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</si>
  <si>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</si>
  <si>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</si>
  <si>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</si>
  <si>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</si>
  <si>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</si>
  <si>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</si>
  <si>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</si>
  <si>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</si>
  <si>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</si>
  <si>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</si>
  <si>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</si>
  <si>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</si>
  <si>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</si>
  <si>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</si>
  <si>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</si>
  <si>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</si>
  <si>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</si>
  <si>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</si>
  <si>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</si>
  <si>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</si>
  <si>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</si>
  <si>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</si>
  <si>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</si>
  <si>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</si>
  <si>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</si>
  <si>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</si>
  <si>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</si>
  <si>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</si>
  <si>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</si>
  <si>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</si>
  <si>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</si>
  <si>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</si>
  <si>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</si>
  <si>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</si>
  <si>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</si>
  <si>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</si>
  <si>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</si>
  <si>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</si>
  <si>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</si>
  <si>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</si>
  <si>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</si>
  <si>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</si>
  <si>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</si>
  <si>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</si>
  <si>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</si>
  <si>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</si>
  <si>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</si>
  <si>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</si>
  <si>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</si>
  <si>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</si>
  <si>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</si>
  <si>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</si>
  <si>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</si>
  <si>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</si>
  <si>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</si>
  <si>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</si>
  <si>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</si>
  <si>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</si>
  <si>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</si>
  <si>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</si>
  <si>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</si>
  <si>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</si>
  <si>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</si>
  <si>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</si>
  <si>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</si>
  <si>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</si>
  <si>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</si>
  <si>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</si>
  <si>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</si>
  <si>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</si>
  <si>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</si>
  <si>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</si>
  <si>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</si>
  <si>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</si>
  <si>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</si>
  <si>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</si>
  <si>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</si>
  <si>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</si>
  <si>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</si>
  <si>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</si>
  <si>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</si>
  <si>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</si>
  <si>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</si>
  <si>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</si>
  <si>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</si>
  <si>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</si>
  <si>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</si>
  <si>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</si>
  <si>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</si>
  <si>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</si>
  <si>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</si>
  <si>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</si>
  <si>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</si>
  <si>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</si>
  <si>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</si>
  <si>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</si>
  <si>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</si>
  <si>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</si>
  <si>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</si>
  <si>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</si>
  <si>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</si>
  <si>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</si>
  <si>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</si>
  <si>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</si>
  <si>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</si>
  <si>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</si>
  <si>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</si>
  <si>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</si>
  <si>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</si>
  <si>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</si>
  <si>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</si>
  <si>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</si>
  <si>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</si>
  <si>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</si>
  <si>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</si>
  <si>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</si>
  <si>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</si>
  <si>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</si>
  <si>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</si>
  <si>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</si>
  <si>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</si>
  <si>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</si>
  <si>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</si>
  <si>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</si>
  <si>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</si>
  <si>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</si>
  <si>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</si>
  <si>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</si>
  <si>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</si>
  <si>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</si>
  <si>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</si>
  <si>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</si>
  <si>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</si>
  <si>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</si>
  <si>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</si>
  <si>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</si>
  <si>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</si>
  <si>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</si>
  <si>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</si>
  <si>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</si>
  <si>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</si>
  <si>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</si>
  <si>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</si>
  <si>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</si>
  <si>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</si>
  <si>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</si>
  <si>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</si>
  <si>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</si>
  <si>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</si>
  <si>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</si>
  <si>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</si>
  <si>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</si>
  <si>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</si>
  <si>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</si>
  <si>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</si>
  <si>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</si>
  <si>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</si>
  <si>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</si>
  <si>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</si>
  <si>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</si>
  <si>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</si>
  <si>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</si>
  <si>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</si>
  <si>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</si>
  <si>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</si>
  <si>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</si>
  <si>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</si>
  <si>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</si>
  <si>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</si>
  <si>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</si>
  <si>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</si>
  <si>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</si>
  <si>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</si>
  <si>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</si>
  <si>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</si>
  <si>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</si>
  <si>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</si>
  <si>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</si>
  <si>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</si>
  <si>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</si>
  <si>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</si>
  <si>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</si>
  <si>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</si>
  <si>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</si>
  <si>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</si>
  <si>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</si>
  <si>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</si>
  <si>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</si>
  <si>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</si>
  <si>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</si>
  <si>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</si>
  <si>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</si>
  <si>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</si>
  <si>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</si>
  <si>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</si>
  <si>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</si>
  <si>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</si>
  <si>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</si>
  <si>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</si>
  <si>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</si>
  <si>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</si>
  <si>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</si>
  <si>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</si>
  <si>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</si>
  <si>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</si>
  <si>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</si>
  <si>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</si>
  <si>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</si>
  <si>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</si>
  <si>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</si>
  <si>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</si>
  <si>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</si>
  <si>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</si>
  <si>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</si>
  <si>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</si>
  <si>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</si>
  <si>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</si>
  <si>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</si>
  <si>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</si>
  <si>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</si>
  <si>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</si>
  <si>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</si>
  <si>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</si>
  <si>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</si>
  <si>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</si>
  <si>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</si>
  <si>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</si>
  <si>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</si>
  <si>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</si>
  <si>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</si>
  <si>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</si>
  <si>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</si>
  <si>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</si>
  <si>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</si>
  <si>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</si>
  <si>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</si>
  <si>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</si>
  <si>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</si>
  <si>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</si>
  <si>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</si>
  <si>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</si>
  <si>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</si>
  <si>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</si>
  <si>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</si>
  <si>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</si>
  <si>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</si>
  <si>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</si>
  <si>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</si>
  <si>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</si>
  <si>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</si>
  <si>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</si>
  <si>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</si>
  <si>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</si>
  <si>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</si>
  <si>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</si>
  <si>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</si>
  <si>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</si>
  <si>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</si>
  <si>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</si>
  <si>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</si>
  <si>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</si>
  <si>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</si>
  <si>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</si>
  <si>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</si>
  <si>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</si>
  <si>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</si>
  <si>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</si>
  <si>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</si>
  <si>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</si>
  <si>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</si>
  <si>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</si>
  <si>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</si>
  <si>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</si>
  <si>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</si>
  <si>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</si>
  <si>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</si>
  <si>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</si>
  <si>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</si>
  <si>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</si>
  <si>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</si>
  <si>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</si>
  <si>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</si>
  <si>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</si>
  <si>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</si>
  <si>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</si>
  <si>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</si>
  <si>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</si>
  <si>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</si>
  <si>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</si>
  <si>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</si>
  <si>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</si>
  <si>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</si>
  <si>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</si>
  <si>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</si>
  <si>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</si>
  <si>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</si>
  <si>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</si>
  <si>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</si>
  <si>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</si>
  <si>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</si>
  <si>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</si>
  <si>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</si>
  <si>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</si>
  <si>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</si>
  <si>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</si>
  <si>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</si>
  <si>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</si>
  <si>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</si>
  <si>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</si>
  <si>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</si>
  <si>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</si>
  <si>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</si>
  <si>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</si>
  <si>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</si>
  <si>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</si>
  <si>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</si>
  <si>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</si>
  <si>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</si>
  <si>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</si>
  <si>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</si>
  <si>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</si>
  <si>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</si>
  <si>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</si>
  <si>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</si>
  <si>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</si>
  <si>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</si>
  <si>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</si>
  <si>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</si>
  <si>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</si>
  <si>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</si>
  <si>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</si>
  <si>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</si>
  <si>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</si>
  <si>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</si>
  <si>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</si>
  <si>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</si>
  <si>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</si>
  <si>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</si>
  <si>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</si>
  <si>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</si>
  <si>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</si>
  <si>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</si>
  <si>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</si>
  <si>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</si>
  <si>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</si>
  <si>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</si>
  <si>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</si>
  <si>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</si>
  <si>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</si>
  <si>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</si>
  <si>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</si>
  <si>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</si>
  <si>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</si>
  <si>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</si>
  <si>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</si>
  <si>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</si>
  <si>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</si>
  <si>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</si>
  <si>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</si>
  <si>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</si>
  <si>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</si>
  <si>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</si>
  <si>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</si>
  <si>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</si>
  <si>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</si>
  <si>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</si>
  <si>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</si>
  <si>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</si>
  <si>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</si>
  <si>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</si>
  <si>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</si>
  <si>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</si>
  <si>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</si>
  <si>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</si>
  <si>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</si>
  <si>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</si>
  <si>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</si>
  <si>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</si>
  <si>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</si>
  <si>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</si>
  <si>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</si>
  <si>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</si>
  <si>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</si>
  <si>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</si>
  <si>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</si>
  <si>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</si>
  <si>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</si>
  <si>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</si>
  <si>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</si>
  <si>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</si>
  <si>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</si>
  <si>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</si>
  <si>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</si>
  <si>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</si>
  <si>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</si>
  <si>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</si>
  <si>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</si>
  <si>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</si>
  <si>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</si>
  <si>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</si>
  <si>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</si>
  <si>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</si>
  <si>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</si>
  <si>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</si>
  <si>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</si>
  <si>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</si>
  <si>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</si>
  <si>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</si>
  <si>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</si>
  <si>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</si>
  <si>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</si>
  <si>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</si>
  <si>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</si>
  <si>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</si>
  <si>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</si>
  <si>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</si>
  <si>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</si>
  <si>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</si>
  <si>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</si>
  <si>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</si>
  <si>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</si>
  <si>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</si>
  <si>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</si>
  <si>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</si>
  <si>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</si>
  <si>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</si>
  <si>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</si>
  <si>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</si>
  <si>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</si>
  <si>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</si>
  <si>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</si>
  <si>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</si>
  <si>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</si>
  <si>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</si>
  <si>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</si>
  <si>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</si>
  <si>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</si>
  <si>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</si>
  <si>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</si>
  <si>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</si>
  <si>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</si>
  <si>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</si>
  <si>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</si>
  <si>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</si>
  <si>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</si>
  <si>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</si>
  <si>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</si>
  <si>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</si>
  <si>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</si>
  <si>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</si>
  <si>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</si>
  <si>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</si>
  <si>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</si>
  <si>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</si>
  <si>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</si>
  <si>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</si>
  <si>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</si>
  <si>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</si>
  <si>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</si>
  <si>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</si>
  <si>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</si>
  <si>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</si>
  <si>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</si>
  <si>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</si>
  <si>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</si>
  <si>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</si>
  <si>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</si>
  <si>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</si>
  <si>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</si>
  <si>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</si>
  <si>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</si>
  <si>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</si>
  <si>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</si>
  <si>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</si>
  <si>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</si>
  <si>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</si>
  <si>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</si>
  <si>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</si>
  <si>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</si>
  <si>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</si>
  <si>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</si>
  <si>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</si>
  <si>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</si>
  <si>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</si>
  <si>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</si>
  <si>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</si>
  <si>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</si>
  <si>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</si>
  <si>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</si>
  <si>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</si>
  <si>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</si>
  <si>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</si>
  <si>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</si>
  <si>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</si>
  <si>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</si>
  <si>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</si>
  <si>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</si>
  <si>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</si>
  <si>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</si>
  <si>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</si>
  <si>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</si>
  <si>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</si>
  <si>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</si>
  <si>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</si>
  <si>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</si>
  <si>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</si>
  <si>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</si>
  <si>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</si>
  <si>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</si>
  <si>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</si>
  <si>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</si>
  <si>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</si>
  <si>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</si>
  <si>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</si>
  <si>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</si>
  <si>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</si>
  <si>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</si>
  <si>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</si>
  <si>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</si>
  <si>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</si>
  <si>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</si>
  <si>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</si>
  <si>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</si>
  <si>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</si>
  <si>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</si>
  <si>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</si>
  <si>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</si>
  <si>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</si>
  <si>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</si>
  <si>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</si>
  <si>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</si>
  <si>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</si>
  <si>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</si>
  <si>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</si>
  <si>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</si>
  <si>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</si>
  <si>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</si>
  <si>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</si>
  <si>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</si>
  <si>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</si>
  <si>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</si>
  <si>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</si>
  <si>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</si>
  <si>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</si>
  <si>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</si>
  <si>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</si>
  <si>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</si>
  <si>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</si>
  <si>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</si>
  <si>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</si>
  <si>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</si>
  <si>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</si>
  <si>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</si>
  <si>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</si>
  <si>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</si>
  <si>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</si>
  <si>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</si>
  <si>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</si>
  <si>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</si>
  <si>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</si>
  <si>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</si>
  <si>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</si>
  <si>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</si>
  <si>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</si>
  <si>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</si>
  <si>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</si>
  <si>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</si>
  <si>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</si>
  <si>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</si>
  <si>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</si>
  <si>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</si>
  <si>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</si>
  <si>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</si>
  <si>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</si>
  <si>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</si>
  <si>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</si>
  <si>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</si>
  <si>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</si>
  <si>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</si>
  <si>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</si>
  <si>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</si>
  <si>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</si>
  <si>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</si>
  <si>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</si>
  <si>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</si>
  <si>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</si>
  <si>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</si>
  <si>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</si>
  <si>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</si>
  <si>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</si>
  <si>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</si>
  <si>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</si>
  <si>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</si>
  <si>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</si>
  <si>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</si>
  <si>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</si>
  <si>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</si>
  <si>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</si>
  <si>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</si>
  <si>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</si>
  <si>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</si>
  <si>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</si>
  <si>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</si>
  <si>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</si>
  <si>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</si>
  <si>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</si>
  <si>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</si>
  <si>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</si>
  <si>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</si>
  <si>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</si>
  <si>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</si>
  <si>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</si>
  <si>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</si>
  <si>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</si>
  <si>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</si>
  <si>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</si>
  <si>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</si>
  <si>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</si>
  <si>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</si>
  <si>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</si>
  <si>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</si>
  <si>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</si>
  <si>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</si>
  <si>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</si>
  <si>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</si>
  <si>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</si>
  <si>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</si>
  <si>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</si>
  <si>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</si>
  <si>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</si>
  <si>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</si>
  <si>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</si>
  <si>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</si>
  <si>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</si>
  <si>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</si>
  <si>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</si>
  <si>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</si>
  <si>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</si>
  <si>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</si>
  <si>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</si>
  <si>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</si>
  <si>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</si>
  <si>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</si>
  <si>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</si>
  <si>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</si>
  <si>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</si>
  <si>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</si>
  <si>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</si>
  <si>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</si>
  <si>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</si>
  <si>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</si>
  <si>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</si>
  <si>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</si>
  <si>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</si>
  <si>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</si>
  <si>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</si>
  <si>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</si>
  <si>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</si>
  <si>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</si>
  <si>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</si>
  <si>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</si>
  <si>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</si>
  <si>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</si>
  <si>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</si>
  <si>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</si>
  <si>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</si>
  <si>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</si>
  <si>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</si>
  <si>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</si>
  <si>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</si>
  <si>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</si>
  <si>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</si>
  <si>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</si>
  <si>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</si>
  <si>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</si>
  <si>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</si>
  <si>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</si>
  <si>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</si>
  <si>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</si>
  <si>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</si>
  <si>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</si>
  <si>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</si>
  <si>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</si>
  <si>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</si>
  <si>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</si>
  <si>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</si>
  <si>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</si>
  <si>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</si>
  <si>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</si>
  <si>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</si>
  <si>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</si>
  <si>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</si>
  <si>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</si>
  <si>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</si>
  <si>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</si>
  <si>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</si>
  <si>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</si>
  <si>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</si>
  <si>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</si>
  <si>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</si>
  <si>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</si>
  <si>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</si>
  <si>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</si>
  <si>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</si>
  <si>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</si>
  <si>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</si>
  <si>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</si>
  <si>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</si>
  <si>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</si>
  <si>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</si>
  <si>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</si>
  <si>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</si>
  <si>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</si>
  <si>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</si>
  <si>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</si>
  <si>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</si>
  <si>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</si>
  <si>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</si>
  <si>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</si>
  <si>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</si>
  <si>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</si>
  <si>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</si>
  <si>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</si>
  <si>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</si>
  <si>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</si>
  <si>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</si>
  <si>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</si>
  <si>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</si>
  <si>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</si>
  <si>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</si>
  <si>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</si>
  <si>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</si>
  <si>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</si>
  <si>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</si>
  <si>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</si>
  <si>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</si>
  <si>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</si>
  <si>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</si>
  <si>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</si>
  <si>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</si>
  <si>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</si>
  <si>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</si>
  <si>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</si>
  <si>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</si>
  <si>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</si>
  <si>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</si>
  <si>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</si>
  <si>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</si>
  <si>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</si>
  <si>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</si>
  <si>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</si>
  <si>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</si>
  <si>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</si>
  <si>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</si>
  <si>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</si>
  <si>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</si>
  <si>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</si>
  <si>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</si>
  <si>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</si>
  <si>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</si>
  <si>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</si>
  <si>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</si>
  <si>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</si>
  <si>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</si>
  <si>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</si>
  <si>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</si>
  <si>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</si>
  <si>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</si>
  <si>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</si>
  <si>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</si>
  <si>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</si>
  <si>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</si>
  <si>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</si>
  <si>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</si>
  <si>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</si>
  <si>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</si>
  <si>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</si>
  <si>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</si>
  <si>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</si>
  <si>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</si>
  <si>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</si>
  <si>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</si>
  <si>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</si>
  <si>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</si>
  <si>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</si>
  <si>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</si>
  <si>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</si>
  <si>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</si>
  <si>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</si>
  <si>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</si>
  <si>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</si>
  <si>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</si>
  <si>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</si>
  <si>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</si>
  <si>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</si>
  <si>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</si>
  <si>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</si>
  <si>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</si>
  <si>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</si>
  <si>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</si>
  <si>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</si>
  <si>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</si>
  <si>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</si>
  <si>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</si>
  <si>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</si>
  <si>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</si>
  <si>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</si>
  <si>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</si>
  <si>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</si>
  <si>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</si>
  <si>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</si>
  <si>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</si>
  <si>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</si>
  <si>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</si>
  <si>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</si>
  <si>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</si>
  <si>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</si>
  <si>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</si>
  <si>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</si>
  <si>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</si>
  <si>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</si>
  <si>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</si>
  <si>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</si>
  <si>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</si>
  <si>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</si>
  <si>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</si>
  <si>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</si>
  <si>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</si>
  <si>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</si>
  <si>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</si>
  <si>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</si>
  <si>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</si>
  <si>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</si>
  <si>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</si>
  <si>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</si>
  <si>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</si>
  <si>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</si>
  <si>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</si>
  <si>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</si>
  <si>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</si>
  <si>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</si>
  <si>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</si>
  <si>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</si>
  <si>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</si>
  <si>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</si>
  <si>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</si>
  <si>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</si>
  <si>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</si>
  <si>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</si>
  <si>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</si>
  <si>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</si>
  <si>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</si>
  <si>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</si>
  <si>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</si>
  <si>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</si>
  <si>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</si>
  <si>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</si>
  <si>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</si>
  <si>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</si>
  <si>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</si>
  <si>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</si>
  <si>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</si>
  <si>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</si>
  <si>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</si>
  <si>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</si>
  <si>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</si>
  <si>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</si>
  <si>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</si>
  <si>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</si>
  <si>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</si>
  <si>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</si>
  <si>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</si>
  <si>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</si>
  <si>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</si>
  <si>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</si>
  <si>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</si>
  <si>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</si>
  <si>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</si>
  <si>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</si>
  <si>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</si>
  <si>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</si>
  <si>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</si>
  <si>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</si>
  <si>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</si>
  <si>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</si>
  <si>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</si>
  <si>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</si>
  <si>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</si>
  <si>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</si>
  <si>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</si>
  <si>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</si>
  <si>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</si>
  <si>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</si>
  <si>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</si>
  <si>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</si>
  <si>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</si>
  <si>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</si>
  <si>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</si>
  <si>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</si>
  <si>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</si>
  <si>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</si>
  <si>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</si>
  <si>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</si>
  <si>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</si>
  <si>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</si>
  <si>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</si>
  <si>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</si>
  <si>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</si>
  <si>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</si>
  <si>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</si>
  <si>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</si>
  <si>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</si>
  <si>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</si>
  <si>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</si>
  <si>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</si>
  <si>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</si>
  <si>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</si>
  <si>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</si>
  <si>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</si>
  <si>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</si>
  <si>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</si>
  <si>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</si>
  <si>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</si>
  <si>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</si>
  <si>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</si>
  <si>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</si>
  <si>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</si>
  <si>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</si>
  <si>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</si>
  <si>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</si>
  <si>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</si>
  <si>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</si>
  <si>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</si>
  <si>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</si>
  <si>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</si>
  <si>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</si>
  <si>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</si>
  <si>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</si>
  <si>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</si>
  <si>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</si>
  <si>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</si>
  <si>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</si>
  <si>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</si>
  <si>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</si>
  <si>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</si>
  <si>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</si>
  <si>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</si>
  <si>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</si>
  <si>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</si>
  <si>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</si>
  <si>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</si>
  <si>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</si>
  <si>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</si>
  <si>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</si>
  <si>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</si>
  <si>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</si>
  <si>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</si>
  <si>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</si>
  <si>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</si>
  <si>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</si>
  <si>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</si>
  <si>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</si>
  <si>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</si>
  <si>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</si>
  <si>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</si>
  <si>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</si>
  <si>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</si>
  <si>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</si>
  <si>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</si>
  <si>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</si>
  <si>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</si>
  <si>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</si>
  <si>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</si>
  <si>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</si>
  <si>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</si>
  <si>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</si>
  <si>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</si>
  <si>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</si>
  <si>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</si>
  <si>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</si>
  <si>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</si>
  <si>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</si>
  <si>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</si>
  <si>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</si>
  <si>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</si>
  <si>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</si>
  <si>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</si>
  <si>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</si>
  <si>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</si>
  <si>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</si>
  <si>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</si>
  <si>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</si>
  <si>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</si>
  <si>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</si>
  <si>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</si>
  <si>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</si>
  <si>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</si>
  <si>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</si>
  <si>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</si>
  <si>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</si>
  <si>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</si>
  <si>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</si>
  <si>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</si>
  <si>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</si>
  <si>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</si>
  <si>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</si>
  <si>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</si>
  <si>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</si>
  <si>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</si>
  <si>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</si>
  <si>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</si>
  <si>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</si>
  <si>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</si>
  <si>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</si>
  <si>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</si>
  <si>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</si>
  <si>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</si>
  <si>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</si>
  <si>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</si>
  <si>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</si>
  <si>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</si>
  <si>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</si>
  <si>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</si>
  <si>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</si>
  <si>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</si>
  <si>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</si>
  <si>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</si>
  <si>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</si>
  <si>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</si>
  <si>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</si>
  <si>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</si>
  <si>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</si>
  <si>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</si>
  <si>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</si>
  <si>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</si>
  <si>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</si>
  <si>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</si>
  <si>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</si>
  <si>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</si>
  <si>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</si>
  <si>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</si>
  <si>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</si>
  <si>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</si>
  <si>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</si>
  <si>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</si>
  <si>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</si>
  <si>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</si>
  <si>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</si>
  <si>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</si>
  <si>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</si>
  <si>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</si>
  <si>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</si>
  <si>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</si>
  <si>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</si>
  <si>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</si>
  <si>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</si>
  <si>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</si>
  <si>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</si>
  <si>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</si>
  <si>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</si>
  <si>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</si>
  <si>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</si>
  <si>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</si>
  <si>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</si>
  <si>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</si>
  <si>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</si>
  <si>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</si>
  <si>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</si>
  <si>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</si>
  <si>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</si>
  <si>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</si>
  <si>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</si>
  <si>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</si>
  <si>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</si>
  <si>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</si>
  <si>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</si>
  <si>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</si>
  <si>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</si>
  <si>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</si>
  <si>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</si>
  <si>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</si>
  <si>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</si>
  <si>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</si>
  <si>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</si>
  <si>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</si>
  <si>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</si>
  <si>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</si>
  <si>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</si>
  <si>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</si>
  <si>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</si>
  <si>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</si>
  <si>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</si>
  <si>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</si>
  <si>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</si>
  <si>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</si>
  <si>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</si>
  <si>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</si>
  <si>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</si>
  <si>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</si>
  <si>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</si>
  <si>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</si>
  <si>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</si>
  <si>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</si>
  <si>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</si>
  <si>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</si>
  <si>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</si>
  <si>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</si>
  <si>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</si>
  <si>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</si>
  <si>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</si>
  <si>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</si>
  <si>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</si>
  <si>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</si>
  <si>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</si>
  <si>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</si>
  <si>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</si>
  <si>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</si>
  <si>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</si>
  <si>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</si>
  <si>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</si>
  <si>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</si>
  <si>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</si>
  <si>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</si>
  <si>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</si>
  <si>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</si>
  <si>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</si>
  <si>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</si>
  <si>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</si>
  <si>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</si>
  <si>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</si>
  <si>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</si>
  <si>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</si>
  <si>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</si>
  <si>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</si>
  <si>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</si>
  <si>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</si>
  <si>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</si>
  <si>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</si>
  <si>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</si>
  <si>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</si>
  <si>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</si>
  <si>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</si>
  <si>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</si>
  <si>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</si>
  <si>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</si>
  <si>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</si>
  <si>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</si>
  <si>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</si>
  <si>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</si>
  <si>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</si>
  <si>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</si>
  <si>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</si>
  <si>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</si>
  <si>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</si>
  <si>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</si>
  <si>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</si>
  <si>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</si>
  <si>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</si>
  <si>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</si>
  <si>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</si>
  <si>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</si>
  <si>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</si>
  <si>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</si>
  <si>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</si>
  <si>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</si>
  <si>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</si>
  <si>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</si>
  <si>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</si>
  <si>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</si>
  <si>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</si>
  <si>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</si>
  <si>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</si>
  <si>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</si>
  <si>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</si>
  <si>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</si>
  <si>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</si>
  <si>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</si>
  <si>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</si>
  <si>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</si>
  <si>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</si>
  <si>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</si>
  <si>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</si>
  <si>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</si>
  <si>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</si>
  <si>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</si>
  <si>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</si>
  <si>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</si>
  <si>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</si>
  <si>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</si>
  <si>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</si>
  <si>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</si>
  <si>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</si>
  <si>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</si>
  <si>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</si>
  <si>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</si>
  <si>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</si>
  <si>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</si>
  <si>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</si>
  <si>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</si>
  <si>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</si>
  <si>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</si>
  <si>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</si>
  <si>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</si>
  <si>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</si>
  <si>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</si>
  <si>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</si>
  <si>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</si>
  <si>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</si>
  <si>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</si>
  <si>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</si>
  <si>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</si>
  <si>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</si>
  <si>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</si>
  <si>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</si>
  <si>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</si>
  <si>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</si>
  <si>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</si>
  <si>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</si>
  <si>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</si>
  <si>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</si>
  <si>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</si>
  <si>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</si>
  <si>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</si>
  <si>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</si>
  <si>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</si>
  <si>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</si>
  <si>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</si>
  <si>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</si>
  <si>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</si>
  <si>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</si>
  <si>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</si>
  <si>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</si>
  <si>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</si>
  <si>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</si>
  <si>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</si>
  <si>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</si>
  <si>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</si>
  <si>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</si>
  <si>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</si>
  <si>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</si>
  <si>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</si>
  <si>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</si>
  <si>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</si>
  <si>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</si>
  <si>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</si>
  <si>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</si>
  <si>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</si>
  <si>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</si>
  <si>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</si>
  <si>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</si>
  <si>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</si>
  <si>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</si>
  <si>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</si>
  <si>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</si>
  <si>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</si>
  <si>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</si>
  <si>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</si>
  <si>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</si>
  <si>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</si>
  <si>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</si>
  <si>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</si>
  <si>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</si>
  <si>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</si>
  <si>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</si>
  <si>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</si>
  <si>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</si>
  <si>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</si>
  <si>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</si>
  <si>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</si>
  <si>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</si>
  <si>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</si>
  <si>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</si>
  <si>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</si>
  <si>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</si>
  <si>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</si>
  <si>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</si>
  <si>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</si>
  <si>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</si>
  <si>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</si>
  <si>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</si>
  <si>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</si>
  <si>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</si>
  <si>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</si>
  <si>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</si>
  <si>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</si>
  <si>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</si>
  <si>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</si>
  <si>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</si>
  <si>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</si>
  <si>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</si>
  <si>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</si>
  <si>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</si>
  <si>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</si>
  <si>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</si>
  <si>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</si>
  <si>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</si>
  <si>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</si>
  <si>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</si>
  <si>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</si>
  <si>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</si>
  <si>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</si>
  <si>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</si>
  <si>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</si>
  <si>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</si>
  <si>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</si>
  <si>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</si>
  <si>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</si>
  <si>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</si>
  <si>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</si>
  <si>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</si>
  <si>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</si>
  <si>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</si>
  <si>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</si>
  <si>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</si>
  <si>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</si>
  <si>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</si>
  <si>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</si>
  <si>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</si>
  <si>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</si>
  <si>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</si>
  <si>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</si>
  <si>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</si>
  <si>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</si>
  <si>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</si>
  <si>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</si>
  <si>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</si>
  <si>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</si>
  <si>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</si>
  <si>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</si>
  <si>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</si>
  <si>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</si>
  <si>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</si>
  <si>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</si>
  <si>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</si>
  <si>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</si>
  <si>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</si>
  <si>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</si>
  <si>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</si>
  <si>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</si>
  <si>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</si>
  <si>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</si>
  <si>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</si>
  <si>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</si>
  <si>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</si>
  <si>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</si>
  <si>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</si>
  <si>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</si>
  <si>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</si>
  <si>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</si>
  <si>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</si>
  <si>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</si>
  <si>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</si>
  <si>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</si>
  <si>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</si>
  <si>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</si>
  <si>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</si>
  <si>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</si>
  <si>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</si>
  <si>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</si>
  <si>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</si>
  <si>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</si>
  <si>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</si>
  <si>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</si>
  <si>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</si>
  <si>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</si>
  <si>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</si>
  <si>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</si>
  <si>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</si>
  <si>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</si>
  <si>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</si>
  <si>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</si>
  <si>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</si>
  <si>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</si>
  <si>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</si>
  <si>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</si>
  <si>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</si>
  <si>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</si>
  <si>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</si>
  <si>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</si>
  <si>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</si>
  <si>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</si>
  <si>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</si>
  <si>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</si>
  <si>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</si>
  <si>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</si>
  <si>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</si>
  <si>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</si>
  <si>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</si>
  <si>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</si>
  <si>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</si>
  <si>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</si>
  <si>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</si>
  <si>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</si>
  <si>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</si>
  <si>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</si>
  <si>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</si>
  <si>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</si>
  <si>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</si>
  <si>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</si>
  <si>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</si>
  <si>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</si>
  <si>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</si>
  <si>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</si>
  <si>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</si>
  <si>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</si>
  <si>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</si>
  <si>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</si>
  <si>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</si>
  <si>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</si>
  <si>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</si>
  <si>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</si>
  <si>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</si>
  <si>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</si>
  <si>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</si>
  <si>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</si>
  <si>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</si>
  <si>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</si>
  <si>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</si>
  <si>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</si>
  <si>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</si>
  <si>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</si>
  <si>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</si>
  <si>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</si>
  <si>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</si>
  <si>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</si>
  <si>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</si>
  <si>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</si>
  <si>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</si>
  <si>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</si>
  <si>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</si>
  <si>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</si>
  <si>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</si>
  <si>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</si>
  <si>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</si>
  <si>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</si>
  <si>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</si>
  <si>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</si>
  <si>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</si>
  <si>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</si>
  <si>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</si>
  <si>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</si>
  <si>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</si>
  <si>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</si>
  <si>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</si>
  <si>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</si>
  <si>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</si>
  <si>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</si>
  <si>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</si>
  <si>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</si>
  <si>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</si>
  <si>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</si>
  <si>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</si>
  <si>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</si>
  <si>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</si>
  <si>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</si>
  <si>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</si>
  <si>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</si>
  <si>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</si>
  <si>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</si>
  <si>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</si>
  <si>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</si>
  <si>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</si>
  <si>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</si>
  <si>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</si>
  <si>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</si>
  <si>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</si>
  <si>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</si>
  <si>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</si>
  <si>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</si>
  <si>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</si>
  <si>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</si>
  <si>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</si>
  <si>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</si>
  <si>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</si>
  <si>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</si>
  <si>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</si>
  <si>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</si>
  <si>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</si>
  <si>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</si>
  <si>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</si>
  <si>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</si>
  <si>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</si>
  <si>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</si>
  <si>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</si>
  <si>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</si>
  <si>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</si>
  <si>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</si>
  <si>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</si>
  <si>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</si>
  <si>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</si>
  <si>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</si>
  <si>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</si>
  <si>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</si>
  <si>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</si>
  <si>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</si>
  <si>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</si>
  <si>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</si>
  <si>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</si>
  <si>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</si>
  <si>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</si>
  <si>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</si>
  <si>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</si>
  <si>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</si>
  <si>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</si>
  <si>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</si>
  <si>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</si>
  <si>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</si>
  <si>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</si>
  <si>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</si>
  <si>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</si>
  <si>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</si>
  <si>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</si>
  <si>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</si>
  <si>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</si>
  <si>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</si>
  <si>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</si>
  <si>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</si>
  <si>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</si>
  <si>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</si>
  <si>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</si>
  <si>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</si>
  <si>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</si>
  <si>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</si>
  <si>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</si>
  <si>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</si>
  <si>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</si>
  <si>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</si>
  <si>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</si>
  <si>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</si>
  <si>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</si>
  <si>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</si>
  <si>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</si>
  <si>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</si>
  <si>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</si>
  <si>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</si>
  <si>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</si>
  <si>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</si>
  <si>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</si>
  <si>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</si>
  <si>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</si>
  <si>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</si>
  <si>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</si>
  <si>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</si>
  <si>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</si>
  <si>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</si>
  <si>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</si>
  <si>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</si>
  <si>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</si>
  <si>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</si>
  <si>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</si>
  <si>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</si>
  <si>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</si>
  <si>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</si>
  <si>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</si>
  <si>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</si>
  <si>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</si>
  <si>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</si>
  <si>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</si>
  <si>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</si>
  <si>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</si>
  <si>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</si>
  <si>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</si>
  <si>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</si>
  <si>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</si>
  <si>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</si>
  <si>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</si>
  <si>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</si>
  <si>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</si>
  <si>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</si>
  <si>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</si>
  <si>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</si>
  <si>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</si>
  <si>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</si>
  <si>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</si>
  <si>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</si>
  <si>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</si>
  <si>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</si>
  <si>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</si>
  <si>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</si>
  <si>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</si>
  <si>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</si>
  <si>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</si>
  <si>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</si>
  <si>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</si>
  <si>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</si>
  <si>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</si>
  <si>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</si>
  <si>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</si>
  <si>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</si>
  <si>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</si>
  <si>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</si>
  <si>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</si>
  <si>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</si>
  <si>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</si>
  <si>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</si>
  <si>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</si>
  <si>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</si>
  <si>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</si>
  <si>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</si>
  <si>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</si>
  <si>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</si>
  <si>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</si>
  <si>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</si>
  <si>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</si>
  <si>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</si>
  <si>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</si>
  <si>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</si>
  <si>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</si>
  <si>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</si>
  <si>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</si>
  <si>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</si>
  <si>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</si>
  <si>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</si>
  <si>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</si>
  <si>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</si>
  <si>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</si>
  <si>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</si>
  <si>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</si>
  <si>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</si>
  <si>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</si>
  <si>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</si>
  <si>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</si>
  <si>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</si>
  <si>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</si>
  <si>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</si>
  <si>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</si>
  <si>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</si>
  <si>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</si>
  <si>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</si>
  <si>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</si>
  <si>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</si>
  <si>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</si>
  <si>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</si>
  <si>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</si>
  <si>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</si>
  <si>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</si>
  <si>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</si>
  <si>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</si>
  <si>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</si>
  <si>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</si>
  <si>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</si>
  <si>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</si>
  <si>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</si>
  <si>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</si>
  <si>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</si>
  <si>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</si>
  <si>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</si>
  <si>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</si>
  <si>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</si>
  <si>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</si>
  <si>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</si>
  <si>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</si>
  <si>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</si>
  <si>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</si>
  <si>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</si>
  <si>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</si>
  <si>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</si>
  <si>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</si>
  <si>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</si>
  <si>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</si>
  <si>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</si>
  <si>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</si>
  <si>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</si>
  <si>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</si>
  <si>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</si>
  <si>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</si>
  <si>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</si>
  <si>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</si>
  <si>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</si>
  <si>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</si>
  <si>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</si>
  <si>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</si>
  <si>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</si>
  <si>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</si>
  <si>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</si>
  <si>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</si>
  <si>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</si>
  <si>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</si>
  <si>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</si>
  <si>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</si>
  <si>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</si>
  <si>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</si>
  <si>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</si>
  <si>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</si>
  <si>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</si>
  <si>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</si>
  <si>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</si>
  <si>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</si>
  <si>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</si>
  <si>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</si>
  <si>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</si>
  <si>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</si>
  <si>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</si>
  <si>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</si>
  <si>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</si>
  <si>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</si>
  <si>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</si>
  <si>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</si>
  <si>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</si>
  <si>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</si>
  <si>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</si>
  <si>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</si>
  <si>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</si>
  <si>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</si>
  <si>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</si>
  <si>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</si>
  <si>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</si>
  <si>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</si>
  <si>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</si>
  <si>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</si>
  <si>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</si>
  <si>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</si>
  <si>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</si>
  <si>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</si>
  <si>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</si>
  <si>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</si>
  <si>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</si>
  <si>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</si>
  <si>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</si>
  <si>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</si>
  <si>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</si>
  <si>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</si>
  <si>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</si>
  <si>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</si>
  <si>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</si>
  <si>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</si>
  <si>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</si>
  <si>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</si>
  <si>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</si>
  <si>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</si>
  <si>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</si>
  <si>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</si>
  <si>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</si>
  <si>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</si>
  <si>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</si>
  <si>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</si>
  <si>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</si>
  <si>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</si>
  <si>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</si>
  <si>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</si>
  <si>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</si>
  <si>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</si>
  <si>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</si>
  <si>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</si>
  <si>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</si>
  <si>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</si>
  <si>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</si>
  <si>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</si>
  <si>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</si>
  <si>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</si>
  <si>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</si>
  <si>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</si>
  <si>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</si>
  <si>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</si>
  <si>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</si>
  <si>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</si>
  <si>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</si>
  <si>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</si>
  <si>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</si>
  <si>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</si>
  <si>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</si>
  <si>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</si>
  <si>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</si>
  <si>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</si>
  <si>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</si>
  <si>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</si>
  <si>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</si>
  <si>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</si>
  <si>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</si>
  <si>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</si>
  <si>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</si>
  <si>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</si>
  <si>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</si>
  <si>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</si>
  <si>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</si>
  <si>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</si>
  <si>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</si>
  <si>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</si>
  <si>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</si>
  <si>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</si>
  <si>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</si>
  <si>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</si>
  <si>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</si>
  <si>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</si>
  <si>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</si>
  <si>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</si>
  <si>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</si>
  <si>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</si>
  <si>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</si>
  <si>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</si>
  <si>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</si>
  <si>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</si>
  <si>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</si>
  <si>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</si>
  <si>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</si>
  <si>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</si>
  <si>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</si>
  <si>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</si>
  <si>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</si>
  <si>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</si>
  <si>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</si>
  <si>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</si>
  <si>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</si>
  <si>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</si>
  <si>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</si>
  <si>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</si>
  <si>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</si>
  <si>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</si>
  <si>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</si>
  <si>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</si>
  <si>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</si>
  <si>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</si>
  <si>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</si>
  <si>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</si>
  <si>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</si>
  <si>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</si>
  <si>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</si>
  <si>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</si>
  <si>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</si>
  <si>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</si>
  <si>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</si>
  <si>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</si>
  <si>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</si>
  <si>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</si>
  <si>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</si>
  <si>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</si>
  <si>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</si>
  <si>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</si>
  <si>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</si>
  <si>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</si>
  <si>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</si>
  <si>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</si>
  <si>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</si>
  <si>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</si>
  <si>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</si>
  <si>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</si>
  <si>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</si>
  <si>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</si>
  <si>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</si>
  <si>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</si>
  <si>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</si>
  <si>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</si>
  <si>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</si>
  <si>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</si>
  <si>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</si>
  <si>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</si>
  <si>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</si>
  <si>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</si>
  <si>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</si>
  <si>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</si>
  <si>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</si>
  <si>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</si>
  <si>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</si>
  <si>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</si>
  <si>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</si>
  <si>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</si>
  <si>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</si>
  <si>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</si>
  <si>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</si>
  <si>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</si>
  <si>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</si>
  <si>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</si>
  <si>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</si>
  <si>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</si>
  <si>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</si>
  <si>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</si>
  <si>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</si>
  <si>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</si>
  <si>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</si>
  <si>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</si>
  <si>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</si>
  <si>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</si>
  <si>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</si>
  <si>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</si>
  <si>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</si>
  <si>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</si>
  <si>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</si>
  <si>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</si>
  <si>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</si>
  <si>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</si>
  <si>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</si>
  <si>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</si>
  <si>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</si>
  <si>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</si>
  <si>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</si>
  <si>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</si>
  <si>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</si>
  <si>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</si>
  <si>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</si>
  <si>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</si>
  <si>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</si>
  <si>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</si>
  <si>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</si>
  <si>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</si>
  <si>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</si>
  <si>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</si>
  <si>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</si>
  <si>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</si>
  <si>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</si>
  <si>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</si>
  <si>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</si>
  <si>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</si>
  <si>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</si>
  <si>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</si>
  <si>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</si>
  <si>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</si>
  <si>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</si>
  <si>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</si>
  <si>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</si>
  <si>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</si>
  <si>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</si>
  <si>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</si>
  <si>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</si>
  <si>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</si>
  <si>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</si>
  <si>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</si>
  <si>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</si>
  <si>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</si>
  <si>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</si>
  <si>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</si>
  <si>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</si>
  <si>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</si>
  <si>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</si>
  <si>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</si>
  <si>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</si>
  <si>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</si>
  <si>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</si>
  <si>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</si>
  <si>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</si>
  <si>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</si>
  <si>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</si>
  <si>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</si>
  <si>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</si>
  <si>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</si>
  <si>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</si>
  <si>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</si>
  <si>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</si>
  <si>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</si>
  <si>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</si>
  <si>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</si>
  <si>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</si>
  <si>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</si>
  <si>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</si>
  <si>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</si>
  <si>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</si>
  <si>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</si>
  <si>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</si>
  <si>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</si>
  <si>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</si>
  <si>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</si>
  <si>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</si>
  <si>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</si>
  <si>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</si>
  <si>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</si>
  <si>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</si>
  <si>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</si>
  <si>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</si>
  <si>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</si>
  <si>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</si>
  <si>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</si>
  <si>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</si>
  <si>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</si>
  <si>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</si>
  <si>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</si>
  <si>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</si>
  <si>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</si>
  <si>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</si>
  <si>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</si>
  <si>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</si>
  <si>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</si>
  <si>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</si>
  <si>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</si>
  <si>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</si>
  <si>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</si>
  <si>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</si>
  <si>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</si>
  <si>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</si>
  <si>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</si>
  <si>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</si>
  <si>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</si>
  <si>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</si>
  <si>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</si>
  <si>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</si>
  <si>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</si>
  <si>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</si>
  <si>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</si>
  <si>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</si>
  <si>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</si>
  <si>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</si>
  <si>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</si>
  <si>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</si>
  <si>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</si>
  <si>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</si>
  <si>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</si>
  <si>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</si>
  <si>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</si>
  <si>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</si>
  <si>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</si>
  <si>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</si>
  <si>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</si>
  <si>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</si>
  <si>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</si>
  <si>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</si>
  <si>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</si>
  <si>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</si>
  <si>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</si>
  <si>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</si>
  <si>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</si>
  <si>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</si>
  <si>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</si>
  <si>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</si>
  <si>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</si>
  <si>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</si>
  <si>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</si>
  <si>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</si>
  <si>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</si>
  <si>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</si>
  <si>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</si>
  <si>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</si>
  <si>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</si>
  <si>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</si>
  <si>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</si>
  <si>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</si>
  <si>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</si>
  <si>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</si>
  <si>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</si>
  <si>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</si>
  <si>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</si>
  <si>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</si>
  <si>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</si>
  <si>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</si>
  <si>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</si>
  <si>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</si>
  <si>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</si>
  <si>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</si>
  <si>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</si>
  <si>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</si>
  <si>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</si>
  <si>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</si>
  <si>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</si>
  <si>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</si>
  <si>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</si>
  <si>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</si>
  <si>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</si>
  <si>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</si>
  <si>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</si>
  <si>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</si>
  <si>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</si>
  <si>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</si>
  <si>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</si>
  <si>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</si>
  <si>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</si>
  <si>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</si>
  <si>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</si>
  <si>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</si>
  <si>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</si>
  <si>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</si>
  <si>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</si>
  <si>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</si>
  <si>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</si>
  <si>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</si>
  <si>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</si>
  <si>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</si>
  <si>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</si>
  <si>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</si>
  <si>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</si>
  <si>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</si>
  <si>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</si>
  <si>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</si>
  <si>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</si>
  <si>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</si>
  <si>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</si>
  <si>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</si>
  <si>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</si>
  <si>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</si>
  <si>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</si>
  <si>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</si>
  <si>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</si>
  <si>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</si>
  <si>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</si>
  <si>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</si>
  <si>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</si>
  <si>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</si>
  <si>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</si>
  <si>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</si>
  <si>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</si>
  <si>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</si>
  <si>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</si>
  <si>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</si>
  <si>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</si>
  <si>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</si>
  <si>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</si>
  <si>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</si>
  <si>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</si>
  <si>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</si>
  <si>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</si>
  <si>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</si>
  <si>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</si>
  <si>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</si>
  <si>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</si>
  <si>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</si>
  <si>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</si>
  <si>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</si>
  <si>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</si>
  <si>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</si>
  <si>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</si>
  <si>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</si>
  <si>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</si>
  <si>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</si>
  <si>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</si>
  <si>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</si>
  <si>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</si>
  <si>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</si>
  <si>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</si>
  <si>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</si>
  <si>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</si>
  <si>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</si>
  <si>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</si>
  <si>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</si>
  <si>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</si>
  <si>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</si>
  <si>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</si>
  <si>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</si>
  <si>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</si>
  <si>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</si>
  <si>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</si>
  <si>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</si>
  <si>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</si>
  <si>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</si>
  <si>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</si>
  <si>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</si>
  <si>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</si>
  <si>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</si>
  <si>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</si>
  <si>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</si>
  <si>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</si>
  <si>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</si>
  <si>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</si>
  <si>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</si>
  <si>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</si>
  <si>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</si>
  <si>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</si>
  <si>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</si>
  <si>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</si>
  <si>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</si>
  <si>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</si>
  <si>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</si>
  <si>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</si>
  <si>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</si>
  <si>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</si>
  <si>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</si>
  <si>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</si>
  <si>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</si>
  <si>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</si>
  <si>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</si>
  <si>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</si>
  <si>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</si>
  <si>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</si>
  <si>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</si>
  <si>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</si>
  <si>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</si>
  <si>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</si>
  <si>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</si>
  <si>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</si>
  <si>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</si>
  <si>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</si>
  <si>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</si>
  <si>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</si>
  <si>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</si>
  <si>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</si>
  <si>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</si>
  <si>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</si>
  <si>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</si>
  <si>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</si>
  <si>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</si>
  <si>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</si>
  <si>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</si>
  <si>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</si>
  <si>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</si>
  <si>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</si>
  <si>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</si>
  <si>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</si>
  <si>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</si>
  <si>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</si>
  <si>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</si>
  <si>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</si>
  <si>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</si>
  <si>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</si>
  <si>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</si>
  <si>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</si>
  <si>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</si>
  <si>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</si>
  <si>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</si>
  <si>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</si>
  <si>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</si>
  <si>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</si>
  <si>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</si>
  <si>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</si>
  <si>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</si>
  <si>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</si>
  <si>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</si>
  <si>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</si>
  <si>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</si>
  <si>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</si>
  <si>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</si>
  <si>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</si>
  <si>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</si>
  <si>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</si>
  <si>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</si>
  <si>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</si>
  <si>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</si>
  <si>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</si>
  <si>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</si>
  <si>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</si>
  <si>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</si>
  <si>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</si>
  <si>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</si>
  <si>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</si>
  <si>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</si>
  <si>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</si>
  <si>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</si>
  <si>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</si>
  <si>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</si>
  <si>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</si>
  <si>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</si>
  <si>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</si>
  <si>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</si>
  <si>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</si>
  <si>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</si>
  <si>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</si>
  <si>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</si>
  <si>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</si>
  <si>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</si>
  <si>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</si>
  <si>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</si>
  <si>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</si>
  <si>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</si>
  <si>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</si>
  <si>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</si>
  <si>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</si>
  <si>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</si>
  <si>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</si>
  <si>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</si>
  <si>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</si>
  <si>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</si>
  <si>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</si>
  <si>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</si>
  <si>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</si>
  <si>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</si>
  <si>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</si>
  <si>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</si>
  <si>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</si>
  <si>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</si>
  <si>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</si>
  <si>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</si>
  <si>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</si>
  <si>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</si>
  <si>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</si>
  <si>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</si>
  <si>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</si>
  <si>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</si>
  <si>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</si>
  <si>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</si>
  <si>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</si>
  <si>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</si>
  <si>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</si>
  <si>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</si>
  <si>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</si>
  <si>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</si>
  <si>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</si>
  <si>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</si>
  <si>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</si>
  <si>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</si>
  <si>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</si>
  <si>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</si>
  <si>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</si>
  <si>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</si>
  <si>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</si>
  <si>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</si>
  <si>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</si>
  <si>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</si>
  <si>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</si>
  <si>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</si>
  <si>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</si>
  <si>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</si>
  <si>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</si>
  <si>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</si>
  <si>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</si>
  <si>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</si>
  <si>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</si>
  <si>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</si>
  <si>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</si>
  <si>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</si>
  <si>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</si>
  <si>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</si>
  <si>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</si>
  <si>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</si>
  <si>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</si>
  <si>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</si>
  <si>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</si>
  <si>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</si>
  <si>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</si>
  <si>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</si>
  <si>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</si>
  <si>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</si>
  <si>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</si>
  <si>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</si>
  <si>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</si>
  <si>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</si>
  <si>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</si>
  <si>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</si>
  <si>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</si>
  <si>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</si>
  <si>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</si>
  <si>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</si>
  <si>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</si>
  <si>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</si>
  <si>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</si>
  <si>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</si>
  <si>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</si>
  <si>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</si>
  <si>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</si>
  <si>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</si>
  <si>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</si>
  <si>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</si>
  <si>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</si>
  <si>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</si>
  <si>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</si>
  <si>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</si>
  <si>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</si>
  <si>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</si>
  <si>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</si>
  <si>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</si>
  <si>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</si>
  <si>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</si>
  <si>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</si>
  <si>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</si>
  <si>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</si>
  <si>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</si>
  <si>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</si>
  <si>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</si>
  <si>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</si>
  <si>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</si>
  <si>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</si>
  <si>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</si>
  <si>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</si>
  <si>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</si>
  <si>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</si>
  <si>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</si>
  <si>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</si>
  <si>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</si>
  <si>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</si>
  <si>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</si>
  <si>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</si>
  <si>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</si>
  <si>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</si>
  <si>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</si>
  <si>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</si>
  <si>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</si>
  <si>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</si>
  <si>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</si>
  <si>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</si>
  <si>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</si>
  <si>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</si>
  <si>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</si>
  <si>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</si>
  <si>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</si>
  <si>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</si>
  <si>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</si>
  <si>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</si>
  <si>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</si>
  <si>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</si>
  <si>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</si>
  <si>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</si>
  <si>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</si>
  <si>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</si>
  <si>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</si>
  <si>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</si>
  <si>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</si>
  <si>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</si>
  <si>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</si>
  <si>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</si>
  <si>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</si>
  <si>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</si>
  <si>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</si>
  <si>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</si>
  <si>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</si>
  <si>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</si>
  <si>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</si>
  <si>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</si>
  <si>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</si>
  <si>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</si>
  <si>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</si>
  <si>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</si>
  <si>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</si>
  <si>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</si>
  <si>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</si>
  <si>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</si>
  <si>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</si>
  <si>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</si>
  <si>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</si>
  <si>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</si>
  <si>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</si>
  <si>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</si>
  <si>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</si>
  <si>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</si>
  <si>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</si>
  <si>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</si>
  <si>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</si>
  <si>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</si>
  <si>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</si>
  <si>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</si>
  <si>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</si>
  <si>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</si>
  <si>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</si>
  <si>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</si>
  <si>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</si>
  <si>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</si>
  <si>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</si>
  <si>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</si>
  <si>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</si>
  <si>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</si>
  <si>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</si>
  <si>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</si>
  <si>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</si>
  <si>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</si>
  <si>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</si>
  <si>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</si>
  <si>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</si>
  <si>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</si>
  <si>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</si>
  <si>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</si>
  <si>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</si>
  <si>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</si>
  <si>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</si>
  <si>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</si>
  <si>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</si>
  <si>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</si>
  <si>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</si>
  <si>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</si>
  <si>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</si>
  <si>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</si>
  <si>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</si>
  <si>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</si>
  <si>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</si>
  <si>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</si>
  <si>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</si>
  <si>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</si>
  <si>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</si>
  <si>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</si>
  <si>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</si>
  <si>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</si>
  <si>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</si>
  <si>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</si>
  <si>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</si>
  <si>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</si>
  <si>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</si>
  <si>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</si>
  <si>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</si>
  <si>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</si>
  <si>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</si>
  <si>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</si>
  <si>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</si>
  <si>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</si>
  <si>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</si>
  <si>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</si>
  <si>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</si>
  <si>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</si>
  <si>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</si>
  <si>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</si>
  <si>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</si>
  <si>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</si>
  <si>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</si>
  <si>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</si>
  <si>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</si>
  <si>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</si>
  <si>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</si>
  <si>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</si>
  <si>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</si>
  <si>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</si>
  <si>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</si>
  <si>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</si>
  <si>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</si>
  <si>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</si>
  <si>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</si>
  <si>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</si>
  <si>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</si>
  <si>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</si>
  <si>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</si>
  <si>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</si>
  <si>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</si>
  <si>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</si>
  <si>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</si>
  <si>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</si>
  <si>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</si>
  <si>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</si>
  <si>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</si>
  <si>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</si>
  <si>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</si>
  <si>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</si>
  <si>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</si>
  <si>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</si>
  <si>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</si>
  <si>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</si>
  <si>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</si>
  <si>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</si>
  <si>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</si>
  <si>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</si>
  <si>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</si>
  <si>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</si>
  <si>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</si>
  <si>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</si>
  <si>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</si>
  <si>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</si>
  <si>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</si>
  <si>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</si>
  <si>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</si>
  <si>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</si>
  <si>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</si>
  <si>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</si>
  <si>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</si>
  <si>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</si>
  <si>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</si>
  <si>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</si>
  <si>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</si>
  <si>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</si>
  <si>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</si>
  <si>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</si>
  <si>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</si>
  <si>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</si>
  <si>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</si>
  <si>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</si>
  <si>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</si>
  <si>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</si>
  <si>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</si>
  <si>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</si>
  <si>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</si>
  <si>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</si>
  <si>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</si>
  <si>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</si>
  <si>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</si>
  <si>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</si>
  <si>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</si>
  <si>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</si>
  <si>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</si>
  <si>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</si>
  <si>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</si>
  <si>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</si>
  <si>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</si>
  <si>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</si>
  <si>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</si>
  <si>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</si>
  <si>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</si>
  <si>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</si>
  <si>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</si>
  <si>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</si>
  <si>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</si>
  <si>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</si>
  <si>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</si>
  <si>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</si>
  <si>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</si>
  <si>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</si>
  <si>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</si>
  <si>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</si>
  <si>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</si>
  <si>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</si>
  <si>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</si>
  <si>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</si>
  <si>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</si>
  <si>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</si>
  <si>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</si>
  <si>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</si>
  <si>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</si>
  <si>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</si>
  <si>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</si>
  <si>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</si>
  <si>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</si>
  <si>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</si>
  <si>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</si>
  <si>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</si>
  <si>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</si>
  <si>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</si>
  <si>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</si>
  <si>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</si>
  <si>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</si>
  <si>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</si>
  <si>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</si>
  <si>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</si>
  <si>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</si>
  <si>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</si>
  <si>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</si>
  <si>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</si>
  <si>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</si>
  <si>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</si>
  <si>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</si>
  <si>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</si>
  <si>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</si>
  <si>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</si>
  <si>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</si>
  <si>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</si>
  <si>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</si>
  <si>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</si>
  <si>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</si>
  <si>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</si>
  <si>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</si>
  <si>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</si>
  <si>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</si>
  <si>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</si>
  <si>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</si>
  <si>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</si>
  <si>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</si>
  <si>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</si>
  <si>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</si>
  <si>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</si>
  <si>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</si>
  <si>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</si>
  <si>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</si>
  <si>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</si>
  <si>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</si>
  <si>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</si>
  <si>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</si>
  <si>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</si>
  <si>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</si>
  <si>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</si>
  <si>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</si>
  <si>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</si>
  <si>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</si>
  <si>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</si>
  <si>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</si>
  <si>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</si>
  <si>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</si>
  <si>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</si>
  <si>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</si>
  <si>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</si>
  <si>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</si>
  <si>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</si>
  <si>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</si>
  <si>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</si>
  <si>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</si>
  <si>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</si>
  <si>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</si>
  <si>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</si>
  <si>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</si>
  <si>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</si>
  <si>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</si>
  <si>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</si>
  <si>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</si>
  <si>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</si>
  <si>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</si>
  <si>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</si>
  <si>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</si>
  <si>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</si>
  <si>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</si>
  <si>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</si>
  <si>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</si>
  <si>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</si>
  <si>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</si>
  <si>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</si>
  <si>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</si>
  <si>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</si>
  <si>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</si>
  <si>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</si>
  <si>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</si>
  <si>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</si>
  <si>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</si>
  <si>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</si>
  <si>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</si>
  <si>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</si>
  <si>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</si>
  <si>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</si>
  <si>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</si>
  <si>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</si>
  <si>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</si>
  <si>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</si>
  <si>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</si>
  <si>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</si>
  <si>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</si>
  <si>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</si>
  <si>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</si>
  <si>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</si>
  <si>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</si>
  <si>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</si>
  <si>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</si>
  <si>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</si>
  <si>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</si>
  <si>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</si>
  <si>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</si>
  <si>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</si>
  <si>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</si>
  <si>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</si>
  <si>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</si>
  <si>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</si>
  <si>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</si>
  <si>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</si>
  <si>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</si>
  <si>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</si>
  <si>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</si>
  <si>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</si>
  <si>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</si>
  <si>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</si>
  <si>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</si>
  <si>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</si>
  <si>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</si>
  <si>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</si>
  <si>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</si>
  <si>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</si>
  <si>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</si>
  <si>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</si>
  <si>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</si>
  <si>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</si>
  <si>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</si>
  <si>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</si>
  <si>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</si>
  <si>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</si>
  <si>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</si>
  <si>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</si>
  <si>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</si>
  <si>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</si>
  <si>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</si>
  <si>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</si>
  <si>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</si>
  <si>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</si>
  <si>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</si>
  <si>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</si>
  <si>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</si>
  <si>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</si>
  <si>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</si>
  <si>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</si>
  <si>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</si>
  <si>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</si>
  <si>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</si>
  <si>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</si>
  <si>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</si>
  <si>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</si>
  <si>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</si>
  <si>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</si>
  <si>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</si>
  <si>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</si>
  <si>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</si>
  <si>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</si>
  <si>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</si>
  <si>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</si>
  <si>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</si>
  <si>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</si>
  <si>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</si>
  <si>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</si>
  <si>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</si>
  <si>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</si>
  <si>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</si>
  <si>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</si>
  <si>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</si>
  <si>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</si>
  <si>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</si>
  <si>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</si>
  <si>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</si>
  <si>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</si>
  <si>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</si>
  <si>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</si>
  <si>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</si>
  <si>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</si>
  <si>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</si>
  <si>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</si>
  <si>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</si>
  <si>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</si>
  <si>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</si>
  <si>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</si>
  <si>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</si>
  <si>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</si>
  <si>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</si>
  <si>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</si>
  <si>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</si>
  <si>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</si>
  <si>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</si>
  <si>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</si>
  <si>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</si>
  <si>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</si>
  <si>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</si>
  <si>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</si>
  <si>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</si>
  <si>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</si>
  <si>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</si>
  <si>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</si>
  <si>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</si>
  <si>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</si>
  <si>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</si>
  <si>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</si>
  <si>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</si>
  <si>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</si>
  <si>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</si>
  <si>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</si>
  <si>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</si>
  <si>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</si>
  <si>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</si>
  <si>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</si>
  <si>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</si>
  <si>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</si>
  <si>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</si>
  <si>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</si>
  <si>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</si>
  <si>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</si>
  <si>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</si>
  <si>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</si>
  <si>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</si>
  <si>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</si>
  <si>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</si>
  <si>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</si>
  <si>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</si>
  <si>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</si>
  <si>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</si>
  <si>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</si>
  <si>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</si>
  <si>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</si>
  <si>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</si>
  <si>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</si>
  <si>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</si>
  <si>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</si>
  <si>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</si>
  <si>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</si>
  <si>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</si>
  <si>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</si>
  <si>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</si>
  <si>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</si>
  <si>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</si>
  <si>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</si>
  <si>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</si>
  <si>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</si>
  <si>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</si>
  <si>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</si>
  <si>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</si>
  <si>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</si>
  <si>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</si>
  <si>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</si>
  <si>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</si>
  <si>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</si>
  <si>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</si>
  <si>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</si>
  <si>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</si>
  <si>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</si>
  <si>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</si>
  <si>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</si>
  <si>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</si>
  <si>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</si>
  <si>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</si>
  <si>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</si>
  <si>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</si>
  <si>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</si>
  <si>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</si>
  <si>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</si>
  <si>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</si>
  <si>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</si>
  <si>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</si>
  <si>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</si>
  <si>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</si>
  <si>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</si>
  <si>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</si>
  <si>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</si>
  <si>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</si>
  <si>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</si>
  <si>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</si>
  <si>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</si>
  <si>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</si>
  <si>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</si>
  <si>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</si>
  <si>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</si>
  <si>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</si>
  <si>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</si>
  <si>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</si>
  <si>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</si>
  <si>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</si>
  <si>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</si>
  <si>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</si>
  <si>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</si>
  <si>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</si>
  <si>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</si>
  <si>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</si>
  <si>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</si>
  <si>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</si>
  <si>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</si>
  <si>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</si>
  <si>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</si>
  <si>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</si>
  <si>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</si>
  <si>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</si>
  <si>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</si>
  <si>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</si>
  <si>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</si>
  <si>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</si>
  <si>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</si>
  <si>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</si>
  <si>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</si>
  <si>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</si>
  <si>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</si>
  <si>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</si>
  <si>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</si>
  <si>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</si>
  <si>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</si>
  <si>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</si>
  <si>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</si>
  <si>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</si>
  <si>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</si>
  <si>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</si>
  <si>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</si>
  <si>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</si>
  <si>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</si>
  <si>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</si>
  <si>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</si>
  <si>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</si>
  <si>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</si>
  <si>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</si>
  <si>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</si>
  <si>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</si>
  <si>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</si>
  <si>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</si>
  <si>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</si>
  <si>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</si>
  <si>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</si>
  <si>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</si>
  <si>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</si>
  <si>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</si>
  <si>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</si>
  <si>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</si>
  <si>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</si>
  <si>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</si>
  <si>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</si>
  <si>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</si>
  <si>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</si>
  <si>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</si>
  <si>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</si>
  <si>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</si>
  <si>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</si>
  <si>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</si>
  <si>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</si>
  <si>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</si>
  <si>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</si>
  <si>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</si>
  <si>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</si>
  <si>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</si>
  <si>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</si>
  <si>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</si>
  <si>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</si>
  <si>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</si>
  <si>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</si>
  <si>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</si>
  <si>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</si>
  <si>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</si>
  <si>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</si>
  <si>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</si>
  <si>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</si>
  <si>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</si>
  <si>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</si>
  <si>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</si>
  <si>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</si>
  <si>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</si>
  <si>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</si>
  <si>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</si>
  <si>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</si>
  <si>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</si>
  <si>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</si>
  <si>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</si>
  <si>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</si>
  <si>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</si>
  <si>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</si>
  <si>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</si>
  <si>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</si>
  <si>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</si>
  <si>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</si>
  <si>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</si>
  <si>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</si>
  <si>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</si>
  <si>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</si>
  <si>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</si>
  <si>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</si>
  <si>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</si>
  <si>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</si>
  <si>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</si>
  <si>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</si>
  <si>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</si>
  <si>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</si>
  <si>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</si>
  <si>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</si>
  <si>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</si>
  <si>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</si>
  <si>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</si>
  <si>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</si>
  <si>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</si>
  <si>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</si>
  <si>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</si>
  <si>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</si>
  <si>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</si>
  <si>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</si>
  <si>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</si>
  <si>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</si>
  <si>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</si>
  <si>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</si>
  <si>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</si>
  <si>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</si>
  <si>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</si>
  <si>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</si>
  <si>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</si>
  <si>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</si>
  <si>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</si>
  <si>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</si>
  <si>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</si>
  <si>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</si>
  <si>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</si>
  <si>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</si>
  <si>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</si>
  <si>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</si>
  <si>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</si>
  <si>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</si>
  <si>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</si>
  <si>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</si>
  <si>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</si>
  <si>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</si>
  <si>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</si>
  <si>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</si>
  <si>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</si>
  <si>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</si>
  <si>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</si>
  <si>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</si>
  <si>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</si>
  <si>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</si>
  <si>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</si>
  <si>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</si>
  <si>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</si>
  <si>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</si>
  <si>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</si>
  <si>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</si>
  <si>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</si>
  <si>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</si>
  <si>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</si>
  <si>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</si>
  <si>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</si>
  <si>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</si>
  <si>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</si>
  <si>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</si>
  <si>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</si>
  <si>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</si>
  <si>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</si>
  <si>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</si>
  <si>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</si>
  <si>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</si>
  <si>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</si>
  <si>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</si>
  <si>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</si>
  <si>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</si>
  <si>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</si>
  <si>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</si>
  <si>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</si>
  <si>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</si>
  <si>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</si>
  <si>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</si>
  <si>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</si>
  <si>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</si>
  <si>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</si>
  <si>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</si>
  <si>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</si>
  <si>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</si>
  <si>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</si>
  <si>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</si>
  <si>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</si>
  <si>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</si>
  <si>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</si>
  <si>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</si>
  <si>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</si>
  <si>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</si>
  <si>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</si>
  <si>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</si>
  <si>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</si>
  <si>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</si>
  <si>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</si>
  <si>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</si>
  <si>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</si>
  <si>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</si>
  <si>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</si>
  <si>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</si>
  <si>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</si>
  <si>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</si>
  <si>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</si>
  <si>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</si>
  <si>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</si>
  <si>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</si>
  <si>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</si>
  <si>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</si>
  <si>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</si>
  <si>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</si>
  <si>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</si>
  <si>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</si>
  <si>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</si>
  <si>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</si>
  <si>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</si>
  <si>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</si>
  <si>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</si>
  <si>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</si>
  <si>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</si>
  <si>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</si>
  <si>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</si>
  <si>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</si>
  <si>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</si>
  <si>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</si>
  <si>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</si>
  <si>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</si>
  <si>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</si>
  <si>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</si>
  <si>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</si>
  <si>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</si>
  <si>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</si>
  <si>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</si>
  <si>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</si>
  <si>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</si>
  <si>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</si>
  <si>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</si>
  <si>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</si>
  <si>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</si>
  <si>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</si>
  <si>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</si>
  <si>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</si>
  <si>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</si>
  <si>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</si>
  <si>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</si>
  <si>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</si>
  <si>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</si>
  <si>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</si>
  <si>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</si>
  <si>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</si>
  <si>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</si>
  <si>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</si>
  <si>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</si>
  <si>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</si>
  <si>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</si>
  <si>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</si>
  <si>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</si>
  <si>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</si>
  <si>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</si>
  <si>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</si>
  <si>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</si>
  <si>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</si>
  <si>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</si>
  <si>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</si>
  <si>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</si>
  <si>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</si>
  <si>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</si>
  <si>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</si>
  <si>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</si>
  <si>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</si>
  <si>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</si>
  <si>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</si>
  <si>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</si>
  <si>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</si>
  <si>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</si>
  <si>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</si>
  <si>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</si>
  <si>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</si>
  <si>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</si>
  <si>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</si>
  <si>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</si>
  <si>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</si>
  <si>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</si>
  <si>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</si>
  <si>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</si>
  <si>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</si>
  <si>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</si>
  <si>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</si>
  <si>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</si>
  <si>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</si>
  <si>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</si>
  <si>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</si>
  <si>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</si>
  <si>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</si>
  <si>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</si>
  <si>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</si>
  <si>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</si>
  <si>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</si>
  <si>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</si>
  <si>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</si>
  <si>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</si>
  <si>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</si>
  <si>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</si>
  <si>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</si>
  <si>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</si>
  <si>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</si>
  <si>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</si>
  <si>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</si>
  <si>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</si>
  <si>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</si>
  <si>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</si>
  <si>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</si>
  <si>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</si>
  <si>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</si>
  <si>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</si>
  <si>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</si>
  <si>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</si>
  <si>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</si>
  <si>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</si>
  <si>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</si>
  <si>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</si>
  <si>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</si>
  <si>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</si>
  <si>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</si>
  <si>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</si>
  <si>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</si>
  <si>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</si>
  <si>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</si>
  <si>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</si>
  <si>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</si>
  <si>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</si>
  <si>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</si>
  <si>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</si>
  <si>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</si>
  <si>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</si>
  <si>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</si>
  <si>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</si>
  <si>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</si>
  <si>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</si>
  <si>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</si>
  <si>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</si>
  <si>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</si>
  <si>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</si>
  <si>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</si>
  <si>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</si>
  <si>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</si>
  <si>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</si>
  <si>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</si>
  <si>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</si>
  <si>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</si>
  <si>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</si>
  <si>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</si>
  <si>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</si>
  <si>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</si>
  <si>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</si>
  <si>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</si>
  <si>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</si>
  <si>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</si>
  <si>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</si>
  <si>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</si>
  <si>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</si>
  <si>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</si>
  <si>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</si>
  <si>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</si>
  <si>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</si>
  <si>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</si>
  <si>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</si>
  <si>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</si>
  <si>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</si>
  <si>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</si>
  <si>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</si>
  <si>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</si>
  <si>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</si>
  <si>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</si>
  <si>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</si>
  <si>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</si>
  <si>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</si>
  <si>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</si>
  <si>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</si>
  <si>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</si>
  <si>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</si>
  <si>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</si>
  <si>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</si>
  <si>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</si>
  <si>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</si>
  <si>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</si>
  <si>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</si>
  <si>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</si>
  <si>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</si>
  <si>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</si>
  <si>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</si>
  <si>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</si>
  <si>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</si>
  <si>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</si>
  <si>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</si>
  <si>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</si>
  <si>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</si>
  <si>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</si>
  <si>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</si>
  <si>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</si>
  <si>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</si>
  <si>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</si>
  <si>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</si>
  <si>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</si>
  <si>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</si>
  <si>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</si>
  <si>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</si>
  <si>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</si>
  <si>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</si>
  <si>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</si>
  <si>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</si>
  <si>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</si>
  <si>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</si>
  <si>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</si>
  <si>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</si>
  <si>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</si>
  <si>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</si>
  <si>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</si>
  <si>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</si>
  <si>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</si>
  <si>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</si>
  <si>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</si>
  <si>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</si>
  <si>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</si>
  <si>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</si>
  <si>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</si>
  <si>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</si>
  <si>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</si>
  <si>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</si>
  <si>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</si>
  <si>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</si>
  <si>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</si>
  <si>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</si>
  <si>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</si>
  <si>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</si>
  <si>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</si>
  <si>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</si>
  <si>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</si>
  <si>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</si>
  <si>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</si>
  <si>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</si>
  <si>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</si>
  <si>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</si>
  <si>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</si>
  <si>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</si>
  <si>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</si>
  <si>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</si>
  <si>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</si>
  <si>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</si>
  <si>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</si>
  <si>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</si>
  <si>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</si>
  <si>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</si>
  <si>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</si>
  <si>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</si>
  <si>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</si>
  <si>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</si>
  <si>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</si>
  <si>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</si>
  <si>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</si>
  <si>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</si>
  <si>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</si>
  <si>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</si>
  <si>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</si>
  <si>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</si>
  <si>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</si>
  <si>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</si>
  <si>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</si>
  <si>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</si>
  <si>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</si>
  <si>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</si>
  <si>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</si>
  <si>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</si>
  <si>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</si>
  <si>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</si>
  <si>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</si>
  <si>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</si>
  <si>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</si>
  <si>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</si>
  <si>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</si>
  <si>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</si>
  <si>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</si>
  <si>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</si>
  <si>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</si>
  <si>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</si>
  <si>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</si>
  <si>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</si>
  <si>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</si>
  <si>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</si>
  <si>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</si>
  <si>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</si>
  <si>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</si>
  <si>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</si>
  <si>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</si>
  <si>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</si>
  <si>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</si>
  <si>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</si>
  <si>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</si>
  <si>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</si>
  <si>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</si>
  <si>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</si>
  <si>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</si>
  <si>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</si>
  <si>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</si>
  <si>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</si>
  <si>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</si>
  <si>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</si>
  <si>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</si>
  <si>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</si>
  <si>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</si>
  <si>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</si>
  <si>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</si>
  <si>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</si>
  <si>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</si>
  <si>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</si>
  <si>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</si>
  <si>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</si>
  <si>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</si>
  <si>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</si>
  <si>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</si>
  <si>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</si>
  <si>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</si>
  <si>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</si>
  <si>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</si>
  <si>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</si>
  <si>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</si>
  <si>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</si>
  <si>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</si>
  <si>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</si>
  <si>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</si>
  <si>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</si>
  <si>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</si>
  <si>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</si>
  <si>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</si>
  <si>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</si>
  <si>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</si>
  <si>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</si>
  <si>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</si>
  <si>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</si>
  <si>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</si>
  <si>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</si>
  <si>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</si>
  <si>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</si>
  <si>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</si>
  <si>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</si>
  <si>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</si>
  <si>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</si>
  <si>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</si>
  <si>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</si>
  <si>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</si>
  <si>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</si>
  <si>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</si>
  <si>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</si>
  <si>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</si>
  <si>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</si>
  <si>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</si>
  <si>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</si>
  <si>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</si>
  <si>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</si>
  <si>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</si>
  <si>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</si>
  <si>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</si>
  <si>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</si>
  <si>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</si>
  <si>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</si>
  <si>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</si>
  <si>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</si>
  <si>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</si>
  <si>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</si>
  <si>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</si>
  <si>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</si>
  <si>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</si>
  <si>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</si>
  <si>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</si>
  <si>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</si>
  <si>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</si>
  <si>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</si>
  <si>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</si>
  <si>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</si>
  <si>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</si>
  <si>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</si>
  <si>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</si>
  <si>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</si>
  <si>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</si>
  <si>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</si>
  <si>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</si>
  <si>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</si>
  <si>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</si>
  <si>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</si>
  <si>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</si>
  <si>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</si>
  <si>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</si>
  <si>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</si>
  <si>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</si>
  <si>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</si>
  <si>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</si>
  <si>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</si>
  <si>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</si>
  <si>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</si>
  <si>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</si>
  <si>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</si>
  <si>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</si>
  <si>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</si>
  <si>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</si>
  <si>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</si>
  <si>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</si>
  <si>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</si>
  <si>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</si>
  <si>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</si>
  <si>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</si>
  <si>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</si>
  <si>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</si>
  <si>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</si>
  <si>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</si>
  <si>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</si>
  <si>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</si>
  <si>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</si>
  <si>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</si>
  <si>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</si>
  <si>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</si>
  <si>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</si>
  <si>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</si>
  <si>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</si>
  <si>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</si>
  <si>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</si>
  <si>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</si>
  <si>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</si>
  <si>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</si>
  <si>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</si>
  <si>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</si>
  <si>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</si>
  <si>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</si>
  <si>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</si>
  <si>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</si>
  <si>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</si>
  <si>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</si>
  <si>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</si>
  <si>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</si>
  <si>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</si>
  <si>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</si>
  <si>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</si>
  <si>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</si>
  <si>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</si>
  <si>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</si>
  <si>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</si>
  <si>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</si>
  <si>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</si>
  <si>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</si>
  <si>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</si>
  <si>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</si>
  <si>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</si>
  <si>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</si>
  <si>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</si>
  <si>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</si>
  <si>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</si>
  <si>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</si>
  <si>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</si>
  <si>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</si>
  <si>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</si>
  <si>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</si>
  <si>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</si>
  <si>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</si>
  <si>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</si>
  <si>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</si>
  <si>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</si>
  <si>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</si>
  <si>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</si>
  <si>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</si>
  <si>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</si>
  <si>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</si>
  <si>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</si>
  <si>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</si>
  <si>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</si>
  <si>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</si>
  <si>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</si>
  <si>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</si>
  <si>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</si>
  <si>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</si>
  <si>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</si>
  <si>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</si>
  <si>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</si>
  <si>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</si>
  <si>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</si>
  <si>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</si>
  <si>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</si>
  <si>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</si>
  <si>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</si>
  <si>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</si>
  <si>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</si>
  <si>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</si>
  <si>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</si>
  <si>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</si>
  <si>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</si>
  <si>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</si>
  <si>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</si>
  <si>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</si>
  <si>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</si>
  <si>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</si>
  <si>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</si>
  <si>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</si>
  <si>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</si>
  <si>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</si>
  <si>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</si>
  <si>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</si>
  <si>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</si>
  <si>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</si>
  <si>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</si>
  <si>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</si>
  <si>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</si>
  <si>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</si>
  <si>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</si>
  <si>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</si>
  <si>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</si>
  <si>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</si>
  <si>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</si>
  <si>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</si>
  <si>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</si>
  <si>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</si>
  <si>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</si>
  <si>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</si>
  <si>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</si>
  <si>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</si>
  <si>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</si>
  <si>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</si>
  <si>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</si>
  <si>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</si>
  <si>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</si>
  <si>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</si>
  <si>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</si>
  <si>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</si>
  <si>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</si>
  <si>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</si>
  <si>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</si>
  <si>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</si>
  <si>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</si>
  <si>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</si>
  <si>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</si>
  <si>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</si>
  <si>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</si>
  <si>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</si>
  <si>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</si>
  <si>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</si>
  <si>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</si>
  <si>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</si>
  <si>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</si>
  <si>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</si>
  <si>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</si>
  <si>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</si>
  <si>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</si>
  <si>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</si>
  <si>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</si>
  <si>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</si>
  <si>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</si>
  <si>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</si>
  <si>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</si>
  <si>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</si>
  <si>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</si>
  <si>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</si>
  <si>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</si>
  <si>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</si>
  <si>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</si>
  <si>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</si>
  <si>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</si>
  <si>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</si>
  <si>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</si>
  <si>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</si>
  <si>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</si>
  <si>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</si>
  <si>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</si>
  <si>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</si>
  <si>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</si>
  <si>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</si>
  <si>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</si>
  <si>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</si>
  <si>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</si>
  <si>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</si>
  <si>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</si>
  <si>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</si>
  <si>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</si>
  <si>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</si>
  <si>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</si>
  <si>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</si>
  <si>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</si>
  <si>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</si>
  <si>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</si>
  <si>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</si>
  <si>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</si>
  <si>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</si>
  <si>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</si>
  <si>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</si>
  <si>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</si>
  <si>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</si>
  <si>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</si>
  <si>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</si>
  <si>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</si>
  <si>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</si>
  <si>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</si>
  <si>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</si>
  <si>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</si>
  <si>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</si>
  <si>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</si>
  <si>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</si>
  <si>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</si>
  <si>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</si>
  <si>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</si>
  <si>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</si>
  <si>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</si>
  <si>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</si>
  <si>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</si>
  <si>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</si>
  <si>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</si>
  <si>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</si>
  <si>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</si>
  <si>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</si>
  <si>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</si>
  <si>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</si>
  <si>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</si>
  <si>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</si>
  <si>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</si>
  <si>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</si>
  <si>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</si>
  <si>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</si>
  <si>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</si>
  <si>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</si>
  <si>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</si>
  <si>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</si>
  <si>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</si>
  <si>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</si>
  <si>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</si>
  <si>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</si>
  <si>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</si>
  <si>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</si>
  <si>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</si>
  <si>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</si>
  <si>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</si>
  <si>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</si>
  <si>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</si>
  <si>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</si>
  <si>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</si>
  <si>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</si>
  <si>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</si>
  <si>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</si>
  <si>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</si>
  <si>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</si>
  <si>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</si>
  <si>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</si>
  <si>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</si>
  <si>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</si>
  <si>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</si>
  <si>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</si>
  <si>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</si>
  <si>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</si>
  <si>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</si>
  <si>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</si>
  <si>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</si>
  <si>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</si>
  <si>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</si>
  <si>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</si>
  <si>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</si>
  <si>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</si>
  <si>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</si>
  <si>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</si>
  <si>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</si>
  <si>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</si>
  <si>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</si>
  <si>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</si>
  <si>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</si>
  <si>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</si>
  <si>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</si>
  <si>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</si>
  <si>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</si>
  <si>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</si>
  <si>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</si>
  <si>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</si>
  <si>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</si>
  <si>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</si>
  <si>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</si>
  <si>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</si>
  <si>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</si>
  <si>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</si>
  <si>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</si>
  <si>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</si>
  <si>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</si>
  <si>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</si>
  <si>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</si>
  <si>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</si>
  <si>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</si>
  <si>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</si>
  <si>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</si>
  <si>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</si>
  <si>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</si>
  <si>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</si>
  <si>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</si>
  <si>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</si>
  <si>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</si>
  <si>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</si>
  <si>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</si>
  <si>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</si>
  <si>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</si>
  <si>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</si>
  <si>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</si>
  <si>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</si>
  <si>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</si>
  <si>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</si>
  <si>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</si>
  <si>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</si>
  <si>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</si>
  <si>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</si>
  <si>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</si>
  <si>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</si>
  <si>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</si>
  <si>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</si>
  <si>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</si>
  <si>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</si>
  <si>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</si>
  <si>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</si>
  <si>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</si>
  <si>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</si>
  <si>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</si>
  <si>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</si>
  <si>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</si>
  <si>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</si>
  <si>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</si>
  <si>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</si>
  <si>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</si>
  <si>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</si>
  <si>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</si>
  <si>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</si>
  <si>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</si>
  <si>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</si>
  <si>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</si>
  <si>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</si>
  <si>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</si>
  <si>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</si>
  <si>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</si>
  <si>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</si>
  <si>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</si>
  <si>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</si>
  <si>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</si>
  <si>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</si>
  <si>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</si>
  <si>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</si>
  <si>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</si>
  <si>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</si>
  <si>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</si>
  <si>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</si>
  <si>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</si>
  <si>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</si>
  <si>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</si>
  <si>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</si>
  <si>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</si>
  <si>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</si>
  <si>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</si>
  <si>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</si>
  <si>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</si>
  <si>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</si>
  <si>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</si>
  <si>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</si>
  <si>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</si>
  <si>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</si>
  <si>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</si>
  <si>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</si>
  <si>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</si>
  <si>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</si>
  <si>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</si>
  <si>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</si>
  <si>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</si>
  <si>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</si>
  <si>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</si>
  <si>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</si>
  <si>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</si>
  <si>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</si>
  <si>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</si>
  <si>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</si>
  <si>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</si>
  <si>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</si>
  <si>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</si>
  <si>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</si>
  <si>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</si>
  <si>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</si>
  <si>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</si>
  <si>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</si>
  <si>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</si>
  <si>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</si>
  <si>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</si>
  <si>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</si>
  <si>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</si>
  <si>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</si>
  <si>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</si>
  <si>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</si>
  <si>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</si>
  <si>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</si>
  <si>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</si>
  <si>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</si>
  <si>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</si>
  <si>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</si>
  <si>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</si>
  <si>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</si>
  <si>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</si>
  <si>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</si>
  <si>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</si>
  <si>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</si>
  <si>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</si>
  <si>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</si>
  <si>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</si>
  <si>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</si>
  <si>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</si>
  <si>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</si>
  <si>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</si>
  <si>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</si>
  <si>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</si>
  <si>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</si>
  <si>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</si>
  <si>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</si>
  <si>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</si>
  <si>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</si>
  <si>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</si>
  <si>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</si>
  <si>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</si>
  <si>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</si>
  <si>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</si>
  <si>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</si>
  <si>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</si>
  <si>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</si>
  <si>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</si>
  <si>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</si>
  <si>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</si>
  <si>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</si>
  <si>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</si>
  <si>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</si>
  <si>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</si>
  <si>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</si>
  <si>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</si>
  <si>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</si>
  <si>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</si>
  <si>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</si>
  <si>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</si>
  <si>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</si>
  <si>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</si>
  <si>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</si>
  <si>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</si>
  <si>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</si>
  <si>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</si>
  <si>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</si>
  <si>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</si>
  <si>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</si>
  <si>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</si>
  <si>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</si>
  <si>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</si>
  <si>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</si>
  <si>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</si>
  <si>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</si>
  <si>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</si>
  <si>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</si>
  <si>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</si>
  <si>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</si>
  <si>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</si>
  <si>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</si>
  <si>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</si>
  <si>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</si>
  <si>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</si>
  <si>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</si>
  <si>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</si>
  <si>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</si>
  <si>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</si>
  <si>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</si>
  <si>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</si>
  <si>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</si>
  <si>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</si>
  <si>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</si>
  <si>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</si>
  <si>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</si>
  <si>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</si>
  <si>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</si>
  <si>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</si>
  <si>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</si>
  <si>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</si>
  <si>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</si>
  <si>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</si>
  <si>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</si>
  <si>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</si>
  <si>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</si>
  <si>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</si>
  <si>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</si>
  <si>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</si>
  <si>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</si>
  <si>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</si>
  <si>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</si>
  <si>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</si>
  <si>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</si>
  <si>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</si>
  <si>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</si>
  <si>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</si>
  <si>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</si>
  <si>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</si>
  <si>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</si>
  <si>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</si>
  <si>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</si>
  <si>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</si>
  <si>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</si>
  <si>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</si>
  <si>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</si>
  <si>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</si>
  <si>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</si>
  <si>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</si>
  <si>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</si>
  <si>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</si>
  <si>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</si>
  <si>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</si>
  <si>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</si>
  <si>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</si>
  <si>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</si>
  <si>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</si>
  <si>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</si>
  <si>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</si>
  <si>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</si>
  <si>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</si>
  <si>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</si>
  <si>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</si>
  <si>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</si>
  <si>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</si>
  <si>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</si>
  <si>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</si>
  <si>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</si>
  <si>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</si>
  <si>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</si>
  <si>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</si>
  <si>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</si>
  <si>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</si>
  <si>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</si>
  <si>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</si>
  <si>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</si>
  <si>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</si>
  <si>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</si>
  <si>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</si>
  <si>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</si>
  <si>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</si>
  <si>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</si>
  <si>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</si>
  <si>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</si>
  <si>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</si>
  <si>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</si>
  <si>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</si>
  <si>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</si>
  <si>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</si>
  <si>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</si>
  <si>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</si>
  <si>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</si>
  <si>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</si>
  <si>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</si>
  <si>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</si>
  <si>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</si>
  <si>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</si>
  <si>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</si>
  <si>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</si>
  <si>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</si>
  <si>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</si>
  <si>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</si>
  <si>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</si>
  <si>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</si>
  <si>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</si>
  <si>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</si>
  <si>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</si>
  <si>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</si>
  <si>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</si>
  <si>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</si>
  <si>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</si>
  <si>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</si>
  <si>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</si>
  <si>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</si>
  <si>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</si>
  <si>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</si>
  <si>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</si>
  <si>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</si>
  <si>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</si>
  <si>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</si>
  <si>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</si>
  <si>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</si>
  <si>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</si>
  <si>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</si>
  <si>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</si>
  <si>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</si>
  <si>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</si>
  <si>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</si>
  <si>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</si>
  <si>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</si>
  <si>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</si>
  <si>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</si>
  <si>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</si>
  <si>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</si>
  <si>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</si>
  <si>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</si>
  <si>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</si>
  <si>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</si>
  <si>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</si>
  <si>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</si>
  <si>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</si>
  <si>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</si>
  <si>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</si>
  <si>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</si>
  <si>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</si>
  <si>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</si>
  <si>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</si>
  <si>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</si>
  <si>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</si>
  <si>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</si>
  <si>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</si>
  <si>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</si>
  <si>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</si>
  <si>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</si>
  <si>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</si>
  <si>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</si>
  <si>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</si>
  <si>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</si>
  <si>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</si>
  <si>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</si>
  <si>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</si>
  <si>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</si>
  <si>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</si>
  <si>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</si>
  <si>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</si>
  <si>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</si>
  <si>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</si>
  <si>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</si>
  <si>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</si>
  <si>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</si>
  <si>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</si>
  <si>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</si>
  <si>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</si>
  <si>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</si>
  <si>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</si>
  <si>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</si>
  <si>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</si>
  <si>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</si>
  <si>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</si>
  <si>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</si>
  <si>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</si>
  <si>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</si>
  <si>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</si>
  <si>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</si>
  <si>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</si>
  <si>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</si>
  <si>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</si>
  <si>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</si>
  <si>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</si>
  <si>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</si>
  <si>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</si>
  <si>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</si>
  <si>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</si>
  <si>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</si>
  <si>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</si>
  <si>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</si>
  <si>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</si>
  <si>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</si>
  <si>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</si>
  <si>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</si>
  <si>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</si>
  <si>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</si>
  <si>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</si>
  <si>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</si>
  <si>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</si>
  <si>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</si>
  <si>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</si>
  <si>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</si>
  <si>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</si>
  <si>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</si>
  <si>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</si>
  <si>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</si>
  <si>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</si>
  <si>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</si>
  <si>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</si>
  <si>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</si>
  <si>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</si>
  <si>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</si>
  <si>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</si>
  <si>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</si>
  <si>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</si>
  <si>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</si>
  <si>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</si>
  <si>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</si>
  <si>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</si>
  <si>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</si>
  <si>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</si>
  <si>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</si>
  <si>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</si>
  <si>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</si>
  <si>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</si>
  <si>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</si>
  <si>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</si>
  <si>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</si>
  <si>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</si>
  <si>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</si>
  <si>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</si>
  <si>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</si>
  <si>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</si>
  <si>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</si>
  <si>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</si>
  <si>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</si>
  <si>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</si>
  <si>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</si>
  <si>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</si>
  <si>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</si>
  <si>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</si>
  <si>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</si>
  <si>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</si>
  <si>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</si>
  <si>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</si>
  <si>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</si>
  <si>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</si>
  <si>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</si>
  <si>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</si>
  <si>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</si>
  <si>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</si>
  <si>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</si>
  <si>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</si>
  <si>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</si>
  <si>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</si>
  <si>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</si>
  <si>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</si>
  <si>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</si>
  <si>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</si>
  <si>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</si>
  <si>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</si>
  <si>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</si>
  <si>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</si>
  <si>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</si>
  <si>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</si>
  <si>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</si>
  <si>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</si>
  <si>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</si>
  <si>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</si>
  <si>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</si>
  <si>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</si>
  <si>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</si>
  <si>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</si>
  <si>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</si>
  <si>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</si>
  <si>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</si>
  <si>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</si>
  <si>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</si>
  <si>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</si>
  <si>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</si>
  <si>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</si>
  <si>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</si>
  <si>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</si>
  <si>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</si>
  <si>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</si>
  <si>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</si>
  <si>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</si>
  <si>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</si>
  <si>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</si>
  <si>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</si>
  <si>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</si>
  <si>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</si>
  <si>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</si>
  <si>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</si>
  <si>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</si>
  <si>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</si>
  <si>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</si>
  <si>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</si>
  <si>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</si>
  <si>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</si>
  <si>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</si>
  <si>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</si>
  <si>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</si>
  <si>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</si>
  <si>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</si>
  <si>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</si>
  <si>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</si>
  <si>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</si>
  <si>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</si>
  <si>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</si>
  <si>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</si>
  <si>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</si>
  <si>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</si>
  <si>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</si>
  <si>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</si>
  <si>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</si>
  <si>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</si>
  <si>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</si>
  <si>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</si>
  <si>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</si>
  <si>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</si>
  <si>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</si>
  <si>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</si>
  <si>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</si>
  <si>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</si>
  <si>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</si>
  <si>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</si>
  <si>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</si>
  <si>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</si>
  <si>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</si>
  <si>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</si>
  <si>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</si>
  <si>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</si>
  <si>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</si>
  <si>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</si>
  <si>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</si>
  <si>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</si>
  <si>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</si>
  <si>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</si>
  <si>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</si>
  <si>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</si>
  <si>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</si>
  <si>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</si>
  <si>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</si>
  <si>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</si>
  <si>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</si>
  <si>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</si>
  <si>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</si>
  <si>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</si>
  <si>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</si>
  <si>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</si>
  <si>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</si>
  <si>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</si>
  <si>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</si>
  <si>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</si>
  <si>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</si>
  <si>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</si>
  <si>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</si>
  <si>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</si>
  <si>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</si>
  <si>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</si>
  <si>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</si>
  <si>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</si>
  <si>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</si>
  <si>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</si>
  <si>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</si>
  <si>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</si>
  <si>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</si>
  <si>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</si>
  <si>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</si>
  <si>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</si>
  <si>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</si>
  <si>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</si>
  <si>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</si>
  <si>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</si>
  <si>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</si>
  <si>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</si>
  <si>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</si>
  <si>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</si>
  <si>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</si>
  <si>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</si>
  <si>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</si>
  <si>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</si>
  <si>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</si>
  <si>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</si>
  <si>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</si>
  <si>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</si>
  <si>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</si>
  <si>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</si>
  <si>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</si>
  <si>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</si>
  <si>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</si>
  <si>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</si>
  <si>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</si>
  <si>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</si>
  <si>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</si>
  <si>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</si>
  <si>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</si>
  <si>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</si>
  <si>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</si>
  <si>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</si>
  <si>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</si>
  <si>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</si>
  <si>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</si>
  <si>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</si>
  <si>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</si>
  <si>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</si>
  <si>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</si>
  <si>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</si>
  <si>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</si>
  <si>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</si>
  <si>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</si>
  <si>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</si>
  <si>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</si>
  <si>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</si>
  <si>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</si>
  <si>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</si>
  <si>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</si>
  <si>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</si>
  <si>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</si>
  <si>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</si>
  <si>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</si>
  <si>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</si>
  <si>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</si>
  <si>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</si>
  <si>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</si>
  <si>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</si>
  <si>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</si>
  <si>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</si>
  <si>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</si>
  <si>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</si>
  <si>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</si>
  <si>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</si>
  <si>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</si>
  <si>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</si>
  <si>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</si>
  <si>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</si>
  <si>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</si>
  <si>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</si>
  <si>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</si>
  <si>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</si>
  <si>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</si>
  <si>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</si>
  <si>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</si>
  <si>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</si>
  <si>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</si>
  <si>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</si>
  <si>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</si>
  <si>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</si>
  <si>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</si>
  <si>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</si>
  <si>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</si>
  <si>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</si>
  <si>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</si>
  <si>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</si>
  <si>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</si>
  <si>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</si>
  <si>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</si>
  <si>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</si>
  <si>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</si>
  <si>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</si>
  <si>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</si>
  <si>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</si>
  <si>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</si>
  <si>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</si>
  <si>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</si>
  <si>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</si>
  <si>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</si>
  <si>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</si>
  <si>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</si>
  <si>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</si>
  <si>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</si>
  <si>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</si>
  <si>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</si>
  <si>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</si>
  <si>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</si>
  <si>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</si>
  <si>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</si>
  <si>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</si>
  <si>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</si>
  <si>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</si>
  <si>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</si>
  <si>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</si>
  <si>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</si>
  <si>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</si>
  <si>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</si>
  <si>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</si>
  <si>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</si>
  <si>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</si>
  <si>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</si>
  <si>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</si>
  <si>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</si>
  <si>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</si>
  <si>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</si>
  <si>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</si>
  <si>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</si>
  <si>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</si>
  <si>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</si>
  <si>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</si>
  <si>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</si>
  <si>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</si>
  <si>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</si>
  <si>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</si>
  <si>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</si>
  <si>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</si>
  <si>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</si>
  <si>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</si>
  <si>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</si>
  <si>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</si>
  <si>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</si>
  <si>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</si>
  <si>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</si>
  <si>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</si>
  <si>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</si>
  <si>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</si>
  <si>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</si>
  <si>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</si>
  <si>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</si>
  <si>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</si>
  <si>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</si>
  <si>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</si>
  <si>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</si>
  <si>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</si>
  <si>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</si>
  <si>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</si>
  <si>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</si>
  <si>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</si>
  <si>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</si>
  <si>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</si>
  <si>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</si>
  <si>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</si>
  <si>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</si>
  <si>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</si>
  <si>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</si>
  <si>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</si>
  <si>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</si>
  <si>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</si>
  <si>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</si>
  <si>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</si>
  <si>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</si>
  <si>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</si>
  <si>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</si>
  <si>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</si>
  <si>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</si>
  <si>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</si>
  <si>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</si>
  <si>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</si>
  <si>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</si>
  <si>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</si>
  <si>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</si>
  <si>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</si>
  <si>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</si>
  <si>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</si>
  <si>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</si>
  <si>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</si>
  <si>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</si>
  <si>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</si>
  <si>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</si>
  <si>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</si>
  <si>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</si>
  <si>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</si>
  <si>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</si>
  <si>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</si>
  <si>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</si>
  <si>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</si>
  <si>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</si>
  <si>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</si>
  <si>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</si>
  <si>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</si>
  <si>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</si>
  <si>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</si>
  <si>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</si>
  <si>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</si>
  <si>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</si>
  <si>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</si>
  <si>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</si>
  <si>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</si>
  <si>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</si>
  <si>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</si>
  <si>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</si>
  <si>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</si>
  <si>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</si>
  <si>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</si>
  <si>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</si>
  <si>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</si>
  <si>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</si>
  <si>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</si>
  <si>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</si>
  <si>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</si>
  <si>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</si>
  <si>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</si>
  <si>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</si>
  <si>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</si>
  <si>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</si>
  <si>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</si>
  <si>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</si>
  <si>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</si>
  <si>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</si>
  <si>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</si>
  <si>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</si>
  <si>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</si>
  <si>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</si>
  <si>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</si>
  <si>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</si>
  <si>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</si>
  <si>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</si>
  <si>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</si>
  <si>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</si>
  <si>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</si>
  <si>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</si>
  <si>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</si>
  <si>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</si>
  <si>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</si>
  <si>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</si>
  <si>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</si>
  <si>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</si>
  <si>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</si>
  <si>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</si>
  <si>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</si>
  <si>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</si>
  <si>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</si>
  <si>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</si>
  <si>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</si>
  <si>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</si>
  <si>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</si>
  <si>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</si>
  <si>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</si>
  <si>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</si>
  <si>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</si>
  <si>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</si>
  <si>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</si>
  <si>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</si>
  <si>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</si>
  <si>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</si>
  <si>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</si>
  <si>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</si>
  <si>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</si>
  <si>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</si>
  <si>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</si>
  <si>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</si>
  <si>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</si>
  <si>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</si>
  <si>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</si>
  <si>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</si>
  <si>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</si>
  <si>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</si>
  <si>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</si>
  <si>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</si>
  <si>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</si>
  <si>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</si>
  <si>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</si>
  <si>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</si>
  <si>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</si>
  <si>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</si>
  <si>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</si>
  <si>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</si>
  <si>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</si>
  <si>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</si>
  <si>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</si>
  <si>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</si>
  <si>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</si>
  <si>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</si>
  <si>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</si>
  <si>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</si>
  <si>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</si>
  <si>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</si>
  <si>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</si>
  <si>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</si>
  <si>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</si>
  <si>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</si>
  <si>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</si>
  <si>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</si>
  <si>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</si>
  <si>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</si>
  <si>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</si>
  <si>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</si>
  <si>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</si>
  <si>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</si>
  <si>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</si>
  <si>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</si>
  <si>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</si>
  <si>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</si>
  <si>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</si>
  <si>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</si>
  <si>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</si>
  <si>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</si>
  <si>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</si>
  <si>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</si>
  <si>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</si>
  <si>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</si>
  <si>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</si>
  <si>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</si>
  <si>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</si>
  <si>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</si>
  <si>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</si>
  <si>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</si>
  <si>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</si>
  <si>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</si>
  <si>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</si>
  <si>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</si>
  <si>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</si>
  <si>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</si>
  <si>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</si>
  <si>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</si>
  <si>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</si>
  <si>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</si>
  <si>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</si>
  <si>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</si>
  <si>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</si>
  <si>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</si>
  <si>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</si>
  <si>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</si>
  <si>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</si>
  <si>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</si>
  <si>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</si>
  <si>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</si>
  <si>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</si>
  <si>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</si>
  <si>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</si>
  <si>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</si>
  <si>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</si>
  <si>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</si>
  <si>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</si>
  <si>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</si>
  <si>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</si>
  <si>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</si>
  <si>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</si>
  <si>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</si>
  <si>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</si>
  <si>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</si>
  <si>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</si>
  <si>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</si>
  <si>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</si>
  <si>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</si>
  <si>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</si>
  <si>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</si>
  <si>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</si>
  <si>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</si>
  <si>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</si>
  <si>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</si>
  <si>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</si>
  <si>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</si>
  <si>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</si>
  <si>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</si>
  <si>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</si>
  <si>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</si>
  <si>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</si>
  <si>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</si>
  <si>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</si>
  <si>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</si>
  <si>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</si>
  <si>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</si>
  <si>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</si>
  <si>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</si>
  <si>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</si>
  <si>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</si>
  <si>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</si>
  <si>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</si>
  <si>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</si>
  <si>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</si>
  <si>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</si>
  <si>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</si>
  <si>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</si>
  <si>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</si>
  <si>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</si>
  <si>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</si>
  <si>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</si>
  <si>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</si>
  <si>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</si>
  <si>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</si>
  <si>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</si>
  <si>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</si>
  <si>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</si>
  <si>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</si>
  <si>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</si>
  <si>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</si>
  <si>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</si>
  <si>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</si>
  <si>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</si>
  <si>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</si>
  <si>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</si>
  <si>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</si>
  <si>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</si>
  <si>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</si>
  <si>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</si>
  <si>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</si>
  <si>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</si>
  <si>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</si>
  <si>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</si>
  <si>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</si>
  <si>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</si>
  <si>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</si>
  <si>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</si>
  <si>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</si>
  <si>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</si>
  <si>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</si>
  <si>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</si>
  <si>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</si>
  <si>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</si>
  <si>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</si>
  <si>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</si>
  <si>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</si>
  <si>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</si>
  <si>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</si>
  <si>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</si>
  <si>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</si>
  <si>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</si>
  <si>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</si>
  <si>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</si>
  <si>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</si>
  <si>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</si>
  <si>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</si>
  <si>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</si>
  <si>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</si>
  <si>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</si>
  <si>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</si>
  <si>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</si>
  <si>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</si>
  <si>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</si>
  <si>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</si>
  <si>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</si>
  <si>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</si>
  <si>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</si>
  <si>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</si>
  <si>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</si>
  <si>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</si>
  <si>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</si>
  <si>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</si>
  <si>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</si>
  <si>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</si>
  <si>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</si>
  <si>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</si>
  <si>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</si>
  <si>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</si>
  <si>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</si>
  <si>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</si>
  <si>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</si>
  <si>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</si>
  <si>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</si>
  <si>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</si>
  <si>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</si>
  <si>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</si>
  <si>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</si>
  <si>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</si>
  <si>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</si>
  <si>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</si>
  <si>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</si>
  <si>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</si>
  <si>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</si>
  <si>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</si>
  <si>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</si>
  <si>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</si>
  <si>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</si>
  <si>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</si>
  <si>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</si>
  <si>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</si>
  <si>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</si>
  <si>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</si>
  <si>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</si>
  <si>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</si>
  <si>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</si>
  <si>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</si>
  <si>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</si>
  <si>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</si>
  <si>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</si>
  <si>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</si>
  <si>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</si>
  <si>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</si>
  <si>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</si>
  <si>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</si>
  <si>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</si>
  <si>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</si>
  <si>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</si>
  <si>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</si>
  <si>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</si>
  <si>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</si>
  <si>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</si>
  <si>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</si>
  <si>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</si>
  <si>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</si>
  <si>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</si>
  <si>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</si>
  <si>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</si>
  <si>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</si>
  <si>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</si>
  <si>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</si>
  <si>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</si>
  <si>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</si>
  <si>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</si>
  <si>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</si>
  <si>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</si>
  <si>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</si>
  <si>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</si>
  <si>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</si>
  <si>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</si>
  <si>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</si>
  <si>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</si>
  <si>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</si>
  <si>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</si>
  <si>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</si>
  <si>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</si>
  <si>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</si>
  <si>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</si>
  <si>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</si>
  <si>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</si>
  <si>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</si>
  <si>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</si>
  <si>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</si>
  <si>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</si>
  <si>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</si>
  <si>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</si>
  <si>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</si>
  <si>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</si>
  <si>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</si>
  <si>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</si>
  <si>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</si>
  <si>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</si>
  <si>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</si>
  <si>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</si>
  <si>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</si>
  <si>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</si>
  <si>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</si>
  <si>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</si>
  <si>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</si>
  <si>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</si>
  <si>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</si>
  <si>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</si>
  <si>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</si>
  <si>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</si>
  <si>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</si>
  <si>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</si>
  <si>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</si>
  <si>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</si>
  <si>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</si>
  <si>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</si>
  <si>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</si>
  <si>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</si>
  <si>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</si>
  <si>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</si>
  <si>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</si>
  <si>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</si>
  <si>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</si>
  <si>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</si>
  <si>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</si>
  <si>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</si>
  <si>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</si>
  <si>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</si>
  <si>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</si>
  <si>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</si>
  <si>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</si>
  <si>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</si>
  <si>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</si>
  <si>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</si>
  <si>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</si>
  <si>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</si>
  <si>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</si>
  <si>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</si>
  <si>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</si>
  <si>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</si>
  <si>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</si>
  <si>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</si>
  <si>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</si>
  <si>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</si>
  <si>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</si>
  <si>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</si>
  <si>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</si>
  <si>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</si>
  <si>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</si>
  <si>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</si>
  <si>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</si>
  <si>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</si>
  <si>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</si>
  <si>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</si>
  <si>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</si>
  <si>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</si>
  <si>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</si>
  <si>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</si>
  <si>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</si>
  <si>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</si>
  <si>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</si>
  <si>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</si>
  <si>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</si>
  <si>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</si>
  <si>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</si>
  <si>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</si>
  <si>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</si>
  <si>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</si>
  <si>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</si>
  <si>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</si>
  <si>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</si>
  <si>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</si>
  <si>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</si>
  <si>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</si>
  <si>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</si>
  <si>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</si>
  <si>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</si>
  <si>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</si>
  <si>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</si>
  <si>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</si>
  <si>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</si>
  <si>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</si>
  <si>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</si>
  <si>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</si>
  <si>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</si>
  <si>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</si>
  <si>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</si>
  <si>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</si>
  <si>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</si>
  <si>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</si>
  <si>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</si>
  <si>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</si>
  <si>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</si>
  <si>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</si>
  <si>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</si>
  <si>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</si>
  <si>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</si>
  <si>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</si>
  <si>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</si>
  <si>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</si>
  <si>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</si>
  <si>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</si>
  <si>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</si>
  <si>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</si>
  <si>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</si>
  <si>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</si>
  <si>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</si>
  <si>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</si>
  <si>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</si>
  <si>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</si>
  <si>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</si>
  <si>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</si>
  <si>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</si>
  <si>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</si>
  <si>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</si>
  <si>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</si>
  <si>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</si>
  <si>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</si>
  <si>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</si>
  <si>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</si>
  <si>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</si>
  <si>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</si>
  <si>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</si>
  <si>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</si>
  <si>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</si>
  <si>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</si>
  <si>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</si>
  <si>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</si>
  <si>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</si>
  <si>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</si>
  <si>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</si>
  <si>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</si>
  <si>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</si>
  <si>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</si>
  <si>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</si>
  <si>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</si>
  <si>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</si>
  <si>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</si>
  <si>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</si>
  <si>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</si>
  <si>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</si>
  <si>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</si>
  <si>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</si>
  <si>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</si>
  <si>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</si>
  <si>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</si>
  <si>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</si>
  <si>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</si>
  <si>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</si>
  <si>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</si>
  <si>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</si>
  <si>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</si>
  <si>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</si>
  <si>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</si>
  <si>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</si>
  <si>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</si>
  <si>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</si>
  <si>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</si>
  <si>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</si>
  <si>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</si>
  <si>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</si>
  <si>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</si>
  <si>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</si>
  <si>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</si>
  <si>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</si>
  <si>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</si>
  <si>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</si>
  <si>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</si>
  <si>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</si>
  <si>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</si>
  <si>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</si>
  <si>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</si>
  <si>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</si>
  <si>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</si>
  <si>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</si>
  <si>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</si>
  <si>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</si>
  <si>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</si>
  <si>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</si>
  <si>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</si>
  <si>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</si>
  <si>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</si>
  <si>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</si>
  <si>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</si>
  <si>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</si>
  <si>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</si>
  <si>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</si>
  <si>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</si>
  <si>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</si>
  <si>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</si>
  <si>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</si>
  <si>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</si>
  <si>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</si>
  <si>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</si>
  <si>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</si>
  <si>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</si>
  <si>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</si>
  <si>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</si>
  <si>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</si>
  <si>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</si>
  <si>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</si>
  <si>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</si>
  <si>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</si>
  <si>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</si>
  <si>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</si>
  <si>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</si>
  <si>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</si>
  <si>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</si>
  <si>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</si>
  <si>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</si>
  <si>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</si>
  <si>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</si>
  <si>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</si>
  <si>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</si>
  <si>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</si>
  <si>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</si>
  <si>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</si>
  <si>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</si>
  <si>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</si>
  <si>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</si>
  <si>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</si>
  <si>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</si>
  <si>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</si>
  <si>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</si>
  <si>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</si>
  <si>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</si>
  <si>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</si>
  <si>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</si>
  <si>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</si>
  <si>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</si>
  <si>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</si>
  <si>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</si>
  <si>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</si>
  <si>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</si>
  <si>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</si>
  <si>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</si>
  <si>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</si>
  <si>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</si>
  <si>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</si>
  <si>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</si>
  <si>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</si>
  <si>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</si>
  <si>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</si>
  <si>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</si>
  <si>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</si>
  <si>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</si>
  <si>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</si>
  <si>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</si>
  <si>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</si>
  <si>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</si>
  <si>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</si>
  <si>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</si>
  <si>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</si>
  <si>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</si>
  <si>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</si>
  <si>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</si>
  <si>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</si>
  <si>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</si>
  <si>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</si>
  <si>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</si>
  <si>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</si>
  <si>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</si>
  <si>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</si>
  <si>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</si>
  <si>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</si>
  <si>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</si>
  <si>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</si>
  <si>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</si>
  <si>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</si>
  <si>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</si>
  <si>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</si>
  <si>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</si>
  <si>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</si>
  <si>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</si>
  <si>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</si>
  <si>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</si>
  <si>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</si>
  <si>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</si>
  <si>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</si>
  <si>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</si>
  <si>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</si>
  <si>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</si>
  <si>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</si>
  <si>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</si>
  <si>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</si>
  <si>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</si>
  <si>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</si>
  <si>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</si>
  <si>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</si>
  <si>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</si>
  <si>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</si>
  <si>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</si>
  <si>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</si>
  <si>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</si>
  <si>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</si>
  <si>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</si>
  <si>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</si>
  <si>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</si>
  <si>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</si>
  <si>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</si>
  <si>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</si>
  <si>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</si>
  <si>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</si>
  <si>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</si>
  <si>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</si>
  <si>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</si>
  <si>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</si>
  <si>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</si>
  <si>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</si>
  <si>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</si>
  <si>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</si>
  <si>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</si>
  <si>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</si>
  <si>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</si>
  <si>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</si>
  <si>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</si>
  <si>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</si>
  <si>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</si>
  <si>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</si>
  <si>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</si>
  <si>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</si>
  <si>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</si>
  <si>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</si>
  <si>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</si>
  <si>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</si>
  <si>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</si>
  <si>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</si>
  <si>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</si>
  <si>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</si>
  <si>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</si>
  <si>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</si>
  <si>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</si>
  <si>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</si>
  <si>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</si>
  <si>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</si>
  <si>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</si>
  <si>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</si>
  <si>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</si>
  <si>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</si>
  <si>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</si>
  <si>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</si>
  <si>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</si>
  <si>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</si>
  <si>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</si>
  <si>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</si>
  <si>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</si>
  <si>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</si>
  <si>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</si>
  <si>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</si>
  <si>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</si>
  <si>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</si>
  <si>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</si>
  <si>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</si>
  <si>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</si>
  <si>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</si>
  <si>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</si>
  <si>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</si>
  <si>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</si>
  <si>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</si>
  <si>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</si>
  <si>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</si>
  <si>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</si>
  <si>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</si>
  <si>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</si>
  <si>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</si>
  <si>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</si>
  <si>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</si>
  <si>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</si>
  <si>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</si>
  <si>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</si>
  <si>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</si>
  <si>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</si>
  <si>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</si>
  <si>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</si>
  <si>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</si>
  <si>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</si>
  <si>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</si>
  <si>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</si>
  <si>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</si>
  <si>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</si>
  <si>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</si>
  <si>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</si>
  <si>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</si>
  <si>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</si>
  <si>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</si>
  <si>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</si>
  <si>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</si>
  <si>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</si>
  <si>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</si>
  <si>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</si>
  <si>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</si>
  <si>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</si>
  <si>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</si>
  <si>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</si>
  <si>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</si>
  <si>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</si>
  <si>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</si>
  <si>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</si>
  <si>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</si>
  <si>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</si>
  <si>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</si>
  <si>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</si>
  <si>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</si>
  <si>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</si>
  <si>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</si>
  <si>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</si>
  <si>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</si>
  <si>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</si>
  <si>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</si>
  <si>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</si>
  <si>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</si>
  <si>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</si>
  <si>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</si>
  <si>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</si>
  <si>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</si>
  <si>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</si>
  <si>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</si>
  <si>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</si>
  <si>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</si>
  <si>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</si>
  <si>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</si>
  <si>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</si>
  <si>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</si>
  <si>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</si>
  <si>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</si>
  <si>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</si>
  <si>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</si>
  <si>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</si>
  <si>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</si>
  <si>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</si>
  <si>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</si>
  <si>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</si>
  <si>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</si>
  <si>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</si>
  <si>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</si>
  <si>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</si>
  <si>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</si>
  <si>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</si>
  <si>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</si>
  <si>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</si>
  <si>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</si>
  <si>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</si>
  <si>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</si>
  <si>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</si>
  <si>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</si>
  <si>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</si>
  <si>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</si>
  <si>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</si>
  <si>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</si>
  <si>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</si>
  <si>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</si>
  <si>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</si>
  <si>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</si>
  <si>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</si>
  <si>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</si>
  <si>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</si>
  <si>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</si>
  <si>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</si>
  <si>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</si>
  <si>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</si>
  <si>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</si>
  <si>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</si>
  <si>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</si>
  <si>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</si>
  <si>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</si>
  <si>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</si>
  <si>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</si>
  <si>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</si>
  <si>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</si>
  <si>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</si>
  <si>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</si>
  <si>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</si>
  <si>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</si>
  <si>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</si>
  <si>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</si>
  <si>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</si>
  <si>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</si>
  <si>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</si>
  <si>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</si>
  <si>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</si>
  <si>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</si>
  <si>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</si>
  <si>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</si>
  <si>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</si>
  <si>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</si>
  <si>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</si>
  <si>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</si>
  <si>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</si>
  <si>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</si>
  <si>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</si>
  <si>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</si>
  <si>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</si>
  <si>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</si>
  <si>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</si>
  <si>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</si>
  <si>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</si>
  <si>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</si>
  <si>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</si>
  <si>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</si>
  <si>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</si>
  <si>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</si>
  <si>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</si>
  <si>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</si>
  <si>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</si>
  <si>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</si>
  <si>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</si>
  <si>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</si>
  <si>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</si>
  <si>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</si>
  <si>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</si>
  <si>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</si>
  <si>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</si>
  <si>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</si>
  <si>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</si>
  <si>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</si>
  <si>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</si>
  <si>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</si>
  <si>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</si>
  <si>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</si>
  <si>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</si>
  <si>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</si>
  <si>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</si>
  <si>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</si>
  <si>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</si>
  <si>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</si>
  <si>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</si>
  <si>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</si>
  <si>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</si>
  <si>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</si>
  <si>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</si>
  <si>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</si>
  <si>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</si>
  <si>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</si>
  <si>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</si>
  <si>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</si>
  <si>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</si>
  <si>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</si>
  <si>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</si>
  <si>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</si>
  <si>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</si>
  <si>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</si>
  <si>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</si>
  <si>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</si>
  <si>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</si>
  <si>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</si>
  <si>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</si>
  <si>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</si>
  <si>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</si>
  <si>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</si>
  <si>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</si>
  <si>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</si>
  <si>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</si>
  <si>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</si>
  <si>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</si>
  <si>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</si>
  <si>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</si>
  <si>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</si>
  <si>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</si>
  <si>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</si>
  <si>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</si>
  <si>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</si>
  <si>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</si>
  <si>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</si>
  <si>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</si>
  <si>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</si>
  <si>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</si>
  <si>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</si>
  <si>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</si>
  <si>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</si>
  <si>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</si>
  <si>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</si>
  <si>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</si>
  <si>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</si>
  <si>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</si>
  <si>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</si>
  <si>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</si>
  <si>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</si>
  <si>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</si>
  <si>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</si>
  <si>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</si>
  <si>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</si>
  <si>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</si>
  <si>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</si>
  <si>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</si>
  <si>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</si>
  <si>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</si>
  <si>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</si>
  <si>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</si>
  <si>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</si>
  <si>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</si>
  <si>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</si>
  <si>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</si>
  <si>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</si>
  <si>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</si>
  <si>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</si>
  <si>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</si>
  <si>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</si>
  <si>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</si>
  <si>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</si>
  <si>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</si>
  <si>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</si>
  <si>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</si>
  <si>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</si>
  <si>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</si>
  <si>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</si>
  <si>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</si>
  <si>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</si>
  <si>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</si>
  <si>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</si>
  <si>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</si>
  <si>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</si>
  <si>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</si>
  <si>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</si>
  <si>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</si>
  <si>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</si>
  <si>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</si>
  <si>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</si>
  <si>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</si>
  <si>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</si>
  <si>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</si>
  <si>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</si>
  <si>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</si>
  <si>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</si>
  <si>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</si>
  <si>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</si>
  <si>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</si>
  <si>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</si>
  <si>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</si>
  <si>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</si>
  <si>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</si>
  <si>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</si>
  <si>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</si>
  <si>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</si>
  <si>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</si>
  <si>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</si>
  <si>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</si>
  <si>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</si>
  <si>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</si>
  <si>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</si>
  <si>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</si>
  <si>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</si>
  <si>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</si>
  <si>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</si>
  <si>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</si>
  <si>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</si>
  <si>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</si>
  <si>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</si>
  <si>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</si>
  <si>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</si>
  <si>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</si>
  <si>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</si>
  <si>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</si>
  <si>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</si>
  <si>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</si>
  <si>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</si>
  <si>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</si>
  <si>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</si>
  <si>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</si>
  <si>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</si>
  <si>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</si>
  <si>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</si>
  <si>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</si>
  <si>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</si>
  <si>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</si>
  <si>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</si>
  <si>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</si>
  <si>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</si>
  <si>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</si>
  <si>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</si>
  <si>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</si>
  <si>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</si>
  <si>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</si>
  <si>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</si>
  <si>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</si>
  <si>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</si>
  <si>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</si>
  <si>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</si>
  <si>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</si>
  <si>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</si>
  <si>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</si>
  <si>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</si>
  <si>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</si>
  <si>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</si>
  <si>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</si>
  <si>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</si>
  <si>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</si>
  <si>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</si>
  <si>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</si>
  <si>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</si>
  <si>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</si>
  <si>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</si>
  <si>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</si>
  <si>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</si>
  <si>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</si>
  <si>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</si>
  <si>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</si>
  <si>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</si>
  <si>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</si>
  <si>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</si>
  <si>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</si>
  <si>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</si>
  <si>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</si>
  <si>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</si>
  <si>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</si>
  <si>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</si>
  <si>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</si>
  <si>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</si>
  <si>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</si>
  <si>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</si>
  <si>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</si>
  <si>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</si>
  <si>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</si>
  <si>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</si>
  <si>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</si>
  <si>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</si>
  <si>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</si>
  <si>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</si>
  <si>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</si>
  <si>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</si>
  <si>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</si>
  <si>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</si>
  <si>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</si>
  <si>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</si>
  <si>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</si>
  <si>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</si>
  <si>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</si>
  <si>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</si>
  <si>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</si>
  <si>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</si>
  <si>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</si>
  <si>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</si>
  <si>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</si>
  <si>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</si>
  <si>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</si>
  <si>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</si>
  <si>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</si>
  <si>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</si>
  <si>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</si>
  <si>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</si>
  <si>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</si>
  <si>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</si>
  <si>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</si>
  <si>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</si>
  <si>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</si>
  <si>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</si>
  <si>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</si>
  <si>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</si>
  <si>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</si>
  <si>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</si>
  <si>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</si>
  <si>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</si>
  <si>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</si>
  <si>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</si>
  <si>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</si>
  <si>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</si>
  <si>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</si>
  <si>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</si>
  <si>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</si>
  <si>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</si>
  <si>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</si>
  <si>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</si>
  <si>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</si>
  <si>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</si>
  <si>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</si>
  <si>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</si>
  <si>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</si>
  <si>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</si>
  <si>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</si>
  <si>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</si>
  <si>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</si>
  <si>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</si>
  <si>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</si>
  <si>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</si>
  <si>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</si>
  <si>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</si>
  <si>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</si>
  <si>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</si>
  <si>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</si>
  <si>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</si>
  <si>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</si>
  <si>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</si>
  <si>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</si>
  <si>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</si>
  <si>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</si>
  <si>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</si>
  <si>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</si>
  <si>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</si>
  <si>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</si>
  <si>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</si>
  <si>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</si>
  <si>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</si>
  <si>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</si>
  <si>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</si>
  <si>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</si>
  <si>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</si>
  <si>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</si>
  <si>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</si>
  <si>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</si>
  <si>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</si>
  <si>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</si>
  <si>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</si>
  <si>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</si>
  <si>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</si>
  <si>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</si>
  <si>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</si>
  <si>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</si>
  <si>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</si>
  <si>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</si>
  <si>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</si>
  <si>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</si>
  <si>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</si>
  <si>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</si>
  <si>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</si>
  <si>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</si>
  <si>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</si>
  <si>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</si>
  <si>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</si>
  <si>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</si>
  <si>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</si>
  <si>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</si>
  <si>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</si>
  <si>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</si>
  <si>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</si>
  <si>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</si>
  <si>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</si>
  <si>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</si>
  <si>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</si>
  <si>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</si>
  <si>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</si>
  <si>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</si>
  <si>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</si>
  <si>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</si>
  <si>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</si>
  <si>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</si>
  <si>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</si>
  <si>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</si>
  <si>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</si>
  <si>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</si>
  <si>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</si>
  <si>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</si>
  <si>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</si>
  <si>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</si>
  <si>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</si>
  <si>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</si>
  <si>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</si>
  <si>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</si>
  <si>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</si>
  <si>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</si>
  <si>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</si>
  <si>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</si>
  <si>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</si>
  <si>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</si>
  <si>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</si>
  <si>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</si>
  <si>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</si>
  <si>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</si>
  <si>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</si>
  <si>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</si>
  <si>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</si>
  <si>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</si>
  <si>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</si>
  <si>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</si>
  <si>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</si>
  <si>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</si>
  <si>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</si>
  <si>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</si>
  <si>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</si>
  <si>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</si>
  <si>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</si>
  <si>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</si>
  <si>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</si>
  <si>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</si>
  <si>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</si>
  <si>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</si>
  <si>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</si>
  <si>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</si>
  <si>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</si>
  <si>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</si>
  <si>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</si>
  <si>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</si>
  <si>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</si>
  <si>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</si>
  <si>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</si>
  <si>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</si>
  <si>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</si>
  <si>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</si>
  <si>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</si>
  <si>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</si>
  <si>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</si>
  <si>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</si>
  <si>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</si>
  <si>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</si>
  <si>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</si>
  <si>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</si>
  <si>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</si>
  <si>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</si>
  <si>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</si>
  <si>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</si>
  <si>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</si>
  <si>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</si>
  <si>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</si>
  <si>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</si>
  <si>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</si>
  <si>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</si>
  <si>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</si>
  <si>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</si>
  <si>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</si>
  <si>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</si>
  <si>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</si>
  <si>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</si>
  <si>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</si>
  <si>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</si>
  <si>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</si>
  <si>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</si>
  <si>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</si>
  <si>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</si>
  <si>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</si>
  <si>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</si>
  <si>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</si>
  <si>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</si>
  <si>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</si>
  <si>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</si>
  <si>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</si>
  <si>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</si>
  <si>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</si>
  <si>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</si>
  <si>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</si>
  <si>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</si>
  <si>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</si>
  <si>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</si>
  <si>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</si>
  <si>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</si>
  <si>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</si>
  <si>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</si>
  <si>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</si>
  <si>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</si>
  <si>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</si>
  <si>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</si>
  <si>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</si>
  <si>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</si>
  <si>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</si>
  <si>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</si>
  <si>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</si>
  <si>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</si>
  <si>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</si>
  <si>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</si>
  <si>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</si>
  <si>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</si>
  <si>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</si>
  <si>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</si>
  <si>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</si>
  <si>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</si>
  <si>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</si>
  <si>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</si>
  <si>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</si>
  <si>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</si>
  <si>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</si>
  <si>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</si>
  <si>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</si>
  <si>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</si>
  <si>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</si>
  <si>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</si>
  <si>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</si>
  <si>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</si>
  <si>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</si>
  <si>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</si>
  <si>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</si>
  <si>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</si>
  <si>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</si>
  <si>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</si>
  <si>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</si>
  <si>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</si>
  <si>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</si>
  <si>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</si>
  <si>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</si>
  <si>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</si>
  <si>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</si>
  <si>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</si>
  <si>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</si>
  <si>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</si>
  <si>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</si>
  <si>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</si>
  <si>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</si>
  <si>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</si>
  <si>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</si>
  <si>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</si>
  <si>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</si>
  <si>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</si>
  <si>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</si>
  <si>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</si>
  <si>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</si>
  <si>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</si>
  <si>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</si>
  <si>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</si>
  <si>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</si>
  <si>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</si>
  <si>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</si>
  <si>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</si>
  <si>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</si>
  <si>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</si>
  <si>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</si>
  <si>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</si>
  <si>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</si>
  <si>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</si>
  <si>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</si>
  <si>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</si>
  <si>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</si>
  <si>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</si>
  <si>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</si>
  <si>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</si>
  <si>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</si>
  <si>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</si>
  <si>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</si>
  <si>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</si>
  <si>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</si>
  <si>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</si>
  <si>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</si>
  <si>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</si>
  <si>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</si>
  <si>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</si>
  <si>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</si>
  <si>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</si>
  <si>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</si>
  <si>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</si>
  <si>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</si>
  <si>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</si>
  <si>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</si>
  <si>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</si>
  <si>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</si>
  <si>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</si>
  <si>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</si>
  <si>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</si>
  <si>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</si>
  <si>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</si>
  <si>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</si>
  <si>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</si>
  <si>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</si>
  <si>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</si>
  <si>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</si>
  <si>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</si>
  <si>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</si>
  <si>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</si>
  <si>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</si>
  <si>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</si>
  <si>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</si>
  <si>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</si>
  <si>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</si>
  <si>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</si>
  <si>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</si>
  <si>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</si>
  <si>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</si>
  <si>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</si>
  <si>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</si>
  <si>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</si>
  <si>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</si>
  <si>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</si>
  <si>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</si>
  <si>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</si>
  <si>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</si>
  <si>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</si>
  <si>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</si>
  <si>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</si>
  <si>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</si>
  <si>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</si>
  <si>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</si>
  <si>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</si>
  <si>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</si>
  <si>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</si>
  <si>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</si>
  <si>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</si>
  <si>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</si>
  <si>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</si>
  <si>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</si>
  <si>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</si>
  <si>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</si>
  <si>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</si>
  <si>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</si>
  <si>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</si>
  <si>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</si>
  <si>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</si>
  <si>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</si>
  <si>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</si>
  <si>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</si>
  <si>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</si>
  <si>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</si>
  <si>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</si>
  <si>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</si>
  <si>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</si>
  <si>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</si>
  <si>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</si>
  <si>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</si>
  <si>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</si>
  <si>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</si>
  <si>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</si>
  <si>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</si>
  <si>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</si>
  <si>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</si>
  <si>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</si>
  <si>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</si>
  <si>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</si>
  <si>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</si>
  <si>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</si>
  <si>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</si>
  <si>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</si>
  <si>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</si>
  <si>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</si>
  <si>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</si>
  <si>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</si>
  <si>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</si>
  <si>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</si>
  <si>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</si>
  <si>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</si>
  <si>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</si>
  <si>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</si>
  <si>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</si>
  <si>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</si>
  <si>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</si>
  <si>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</si>
  <si>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</si>
  <si>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</si>
  <si>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</si>
  <si>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</si>
  <si>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</si>
  <si>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</si>
  <si>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</si>
  <si>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</si>
  <si>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</si>
  <si>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</si>
  <si>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</si>
  <si>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</si>
  <si>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</si>
  <si>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</si>
  <si>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</si>
  <si>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</si>
  <si>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</si>
  <si>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</si>
  <si>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</si>
  <si>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</si>
  <si>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</si>
  <si>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</si>
  <si>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</si>
  <si>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</si>
  <si>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</si>
  <si>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</si>
  <si>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</si>
  <si>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</si>
  <si>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</si>
  <si>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</si>
  <si>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</si>
  <si>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</si>
  <si>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</si>
  <si>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</si>
  <si>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</si>
  <si>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</si>
  <si>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</si>
  <si>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</si>
  <si>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</si>
  <si>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</si>
  <si>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</si>
  <si>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</si>
  <si>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</si>
  <si>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</si>
  <si>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</si>
  <si>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</si>
  <si>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</si>
  <si>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</si>
  <si>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</si>
  <si>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</si>
  <si>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</si>
  <si>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</si>
  <si>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</si>
  <si>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</si>
  <si>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</si>
  <si>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</si>
  <si>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</si>
  <si>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</si>
  <si>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</si>
  <si>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</si>
  <si>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</si>
  <si>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</si>
  <si>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</si>
  <si>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</si>
  <si>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</si>
  <si>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</si>
  <si>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</si>
  <si>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</si>
  <si>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</si>
  <si>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</si>
  <si>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</si>
  <si>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</si>
  <si>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</si>
  <si>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</si>
  <si>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</si>
  <si>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</si>
  <si>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</si>
  <si>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</si>
  <si>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</si>
  <si>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</si>
  <si>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</si>
  <si>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</si>
  <si>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</si>
  <si>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</si>
  <si>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</si>
  <si>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</si>
  <si>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</si>
  <si>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</si>
  <si>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</si>
  <si>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</si>
  <si>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</si>
  <si>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</si>
  <si>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</si>
  <si>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</si>
  <si>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</si>
  <si>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</si>
  <si>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</si>
  <si>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</si>
  <si>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</si>
  <si>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</si>
  <si>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</si>
  <si>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</si>
  <si>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</si>
  <si>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</si>
  <si>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</si>
  <si>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</si>
  <si>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</si>
  <si>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</si>
  <si>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</si>
  <si>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</si>
  <si>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</si>
  <si>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</si>
  <si>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</si>
  <si>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</si>
  <si>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</si>
  <si>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</si>
  <si>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</si>
  <si>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</si>
  <si>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</si>
  <si>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</si>
  <si>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</si>
  <si>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</si>
  <si>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</si>
  <si>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</si>
  <si>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</si>
  <si>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</si>
  <si>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</si>
  <si>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</si>
  <si>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</si>
  <si>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</si>
  <si>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</si>
  <si>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</si>
  <si>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</si>
  <si>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</si>
  <si>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</si>
  <si>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</si>
  <si>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</si>
  <si>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</si>
  <si>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</si>
  <si>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</si>
  <si>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</si>
  <si>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</si>
  <si>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</si>
  <si>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</si>
  <si>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</si>
  <si>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</si>
  <si>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</si>
  <si>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</si>
  <si>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</si>
  <si>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</si>
  <si>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</si>
  <si>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</si>
  <si>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</si>
  <si>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</si>
  <si>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</si>
  <si>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</si>
  <si>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</si>
  <si>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</si>
  <si>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</si>
  <si>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</si>
  <si>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</si>
  <si>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</si>
  <si>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</si>
  <si>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</si>
  <si>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</si>
  <si>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</si>
  <si>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</si>
  <si>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</si>
  <si>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</si>
  <si>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</si>
  <si>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</si>
  <si>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</si>
  <si>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</si>
  <si>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</si>
  <si>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</si>
  <si>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</si>
  <si>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</si>
  <si>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</si>
  <si>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</si>
  <si>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</si>
  <si>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</si>
  <si>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</si>
  <si>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</si>
  <si>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</si>
  <si>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</si>
  <si>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</si>
  <si>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</si>
  <si>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</si>
  <si>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</si>
  <si>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</si>
  <si>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</si>
  <si>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</si>
  <si>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</si>
  <si>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</si>
  <si>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</si>
  <si>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</si>
  <si>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</si>
  <si>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</si>
  <si>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</si>
  <si>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</si>
  <si>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</si>
  <si>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</si>
  <si>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</si>
  <si>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</si>
  <si>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</si>
  <si>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</si>
  <si>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</si>
  <si>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</si>
  <si>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</si>
  <si>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</si>
  <si>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</si>
  <si>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</si>
  <si>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</si>
  <si>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</si>
  <si>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</si>
  <si>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</si>
  <si>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</si>
  <si>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</si>
  <si>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</si>
  <si>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</si>
  <si>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</si>
  <si>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</si>
  <si>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</si>
  <si>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</si>
  <si>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</si>
  <si>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</si>
  <si>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</si>
  <si>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</si>
  <si>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</si>
  <si>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</si>
  <si>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</si>
  <si>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</si>
  <si>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</si>
  <si>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</si>
  <si>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</si>
  <si>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</si>
  <si>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</si>
  <si>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</si>
  <si>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</si>
  <si>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</si>
  <si>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</si>
  <si>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</si>
  <si>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</si>
  <si>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</si>
  <si>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</si>
  <si>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</si>
  <si>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</si>
  <si>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</si>
  <si>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</si>
  <si>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</si>
  <si>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</si>
  <si>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</si>
  <si>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</si>
  <si>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</si>
  <si>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</si>
  <si>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</si>
  <si>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</si>
  <si>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</si>
  <si>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</si>
  <si>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</si>
  <si>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</si>
  <si>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</si>
  <si>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</si>
  <si>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</si>
  <si>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</si>
  <si>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</si>
  <si>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</si>
  <si>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</si>
  <si>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</si>
  <si>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</si>
  <si>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</si>
  <si>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</si>
  <si>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</si>
  <si>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</si>
  <si>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</si>
  <si>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</si>
  <si>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</si>
  <si>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</si>
  <si>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</si>
  <si>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</si>
  <si>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</si>
  <si>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</si>
  <si>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</si>
  <si>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</si>
  <si>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</si>
  <si>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</si>
  <si>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</si>
  <si>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</si>
  <si>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</si>
  <si>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</si>
  <si>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</si>
  <si>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</si>
  <si>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</si>
  <si>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</si>
  <si>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</si>
  <si>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</si>
  <si>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</si>
  <si>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</si>
  <si>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</si>
  <si>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</si>
  <si>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</si>
  <si>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</si>
  <si>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</si>
  <si>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</si>
  <si>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</si>
  <si>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</si>
  <si>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</si>
  <si>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</si>
  <si>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</si>
  <si>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</si>
  <si>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</si>
  <si>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</si>
  <si>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</si>
  <si>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</si>
  <si>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</si>
  <si>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</si>
  <si>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</si>
  <si>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</si>
  <si>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</si>
  <si>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</si>
  <si>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</si>
  <si>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</si>
  <si>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</si>
  <si>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</si>
  <si>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</si>
  <si>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</si>
  <si>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</si>
  <si>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</si>
  <si>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</si>
  <si>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</si>
  <si>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</si>
  <si>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</si>
  <si>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</si>
  <si>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</si>
  <si>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</si>
  <si>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</si>
  <si>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</si>
  <si>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</si>
  <si>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</si>
  <si>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</si>
  <si>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</si>
  <si>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</si>
  <si>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</si>
  <si>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</si>
  <si>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</si>
  <si>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</si>
  <si>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</si>
  <si>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</si>
  <si>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</si>
  <si>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</si>
  <si>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</si>
  <si>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</si>
  <si>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</si>
  <si>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</si>
  <si>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</si>
  <si>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</si>
  <si>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</si>
  <si>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</si>
  <si>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</si>
  <si>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</si>
  <si>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</si>
  <si>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</si>
  <si>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</si>
  <si>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</si>
  <si>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</si>
  <si>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</si>
  <si>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</si>
  <si>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</si>
  <si>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</si>
  <si>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</si>
  <si>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</si>
  <si>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</si>
  <si>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</si>
  <si>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</si>
  <si>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</si>
  <si>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</si>
  <si>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</si>
  <si>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</si>
  <si>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</si>
  <si>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</si>
  <si>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</si>
  <si>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</si>
  <si>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</si>
  <si>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</si>
  <si>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</si>
  <si>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</si>
  <si>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</si>
  <si>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</si>
  <si>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</si>
  <si>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</si>
  <si>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</si>
  <si>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</si>
  <si>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</si>
  <si>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</si>
  <si>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</si>
  <si>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</si>
  <si>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</si>
  <si>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</si>
  <si>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</si>
  <si>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</si>
  <si>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</si>
  <si>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</si>
  <si>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</si>
  <si>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</si>
  <si>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</si>
  <si>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</si>
  <si>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</si>
  <si>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</si>
  <si>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</si>
  <si>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</si>
  <si>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</si>
  <si>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</si>
  <si>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</si>
  <si>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</si>
  <si>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</si>
  <si>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</si>
  <si>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</si>
  <si>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</si>
  <si>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</si>
  <si>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</si>
  <si>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</si>
  <si>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</si>
  <si>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</si>
  <si>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</si>
  <si>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</si>
  <si>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</si>
  <si>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</si>
  <si>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</si>
  <si>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</si>
  <si>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</si>
  <si>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</si>
  <si>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</si>
  <si>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</si>
  <si>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</si>
  <si>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</si>
  <si>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</si>
  <si>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</si>
  <si>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</si>
  <si>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</si>
  <si>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</si>
  <si>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</si>
  <si>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</si>
  <si>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</si>
  <si>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</si>
  <si>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</si>
  <si>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</si>
  <si>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</si>
  <si>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</si>
  <si>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</si>
  <si>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</si>
  <si>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</si>
  <si>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</si>
  <si>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</si>
  <si>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</si>
  <si>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</si>
  <si>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</si>
  <si>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</si>
  <si>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</si>
  <si>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</si>
  <si>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</si>
  <si>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</si>
  <si>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</si>
  <si>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</si>
  <si>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</si>
  <si>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</si>
  <si>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</si>
  <si>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</si>
  <si>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</si>
  <si>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</si>
  <si>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</si>
  <si>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</si>
  <si>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</si>
  <si>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</si>
  <si>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</si>
  <si>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</si>
  <si>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</si>
  <si>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</si>
  <si>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</si>
  <si>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</si>
  <si>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</si>
  <si>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</si>
  <si>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</si>
  <si>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</si>
  <si>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</si>
  <si>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</si>
  <si>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</si>
  <si>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</si>
  <si>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</si>
  <si>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</si>
  <si>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</si>
  <si>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</si>
  <si>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</si>
  <si>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</si>
  <si>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</si>
  <si>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</si>
  <si>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</si>
  <si>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</si>
  <si>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</si>
  <si>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</si>
  <si>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</si>
  <si>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</si>
  <si>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</si>
  <si>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</si>
  <si>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</si>
  <si>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</si>
  <si>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</si>
  <si>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</si>
  <si>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</si>
  <si>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</si>
  <si>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</si>
  <si>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</si>
  <si>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</si>
  <si>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</si>
  <si>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</si>
  <si>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</si>
  <si>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</si>
  <si>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</si>
  <si>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</si>
  <si>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</si>
  <si>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</si>
  <si>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</si>
  <si>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</si>
  <si>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</si>
  <si>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</si>
  <si>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</si>
  <si>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</si>
  <si>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</si>
  <si>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</si>
  <si>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</si>
  <si>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</si>
  <si>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</si>
  <si>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</si>
  <si>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</si>
  <si>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</si>
  <si>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</si>
  <si>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</si>
  <si>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</si>
  <si>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</si>
  <si>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</si>
  <si>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</si>
  <si>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</si>
  <si>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</si>
  <si>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</si>
  <si>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</si>
  <si>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</si>
  <si>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</si>
  <si>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</si>
  <si>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</si>
  <si>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</si>
  <si>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</si>
  <si>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</si>
  <si>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</si>
  <si>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</si>
  <si>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</si>
  <si>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</si>
  <si>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</si>
  <si>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</si>
  <si>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</si>
  <si>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</si>
  <si>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</si>
  <si>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</si>
  <si>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</si>
  <si>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</si>
  <si>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</si>
  <si>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</si>
  <si>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</si>
  <si>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</si>
  <si>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</si>
  <si>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</si>
  <si>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</si>
  <si>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</si>
  <si>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</si>
  <si>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</si>
  <si>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</si>
  <si>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</si>
  <si>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</si>
  <si>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</si>
  <si>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</si>
  <si>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</si>
  <si>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</si>
  <si>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</si>
  <si>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</si>
  <si>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</si>
  <si>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</si>
  <si>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</si>
  <si>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</si>
  <si>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</si>
  <si>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</si>
  <si>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</si>
  <si>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</si>
  <si>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</si>
  <si>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</si>
  <si>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</si>
  <si>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</si>
  <si>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</si>
  <si>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</si>
  <si>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</si>
  <si>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</si>
  <si>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</si>
  <si>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</si>
  <si>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</si>
  <si>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</si>
  <si>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</si>
  <si>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</si>
  <si>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</si>
  <si>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</si>
  <si>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</si>
  <si>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</si>
  <si>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</si>
  <si>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</si>
  <si>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</si>
  <si>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</si>
  <si>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</si>
  <si>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</si>
  <si>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</si>
  <si>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</si>
  <si>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</si>
  <si>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</si>
  <si>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</si>
  <si>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</si>
  <si>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</si>
  <si>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</si>
  <si>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</si>
  <si>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</si>
  <si>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</si>
  <si>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</si>
  <si>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</si>
  <si>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</si>
  <si>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</si>
  <si>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</si>
  <si>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</si>
  <si>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</si>
  <si>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</si>
  <si>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</si>
  <si>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</si>
  <si>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</si>
  <si>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</si>
  <si>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</si>
  <si>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</si>
  <si>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</si>
  <si>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</si>
  <si>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</si>
  <si>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</si>
  <si>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</si>
  <si>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</si>
  <si>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</si>
  <si>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</si>
  <si>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</si>
  <si>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</si>
  <si>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</si>
  <si>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</si>
  <si>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</si>
  <si>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</si>
  <si>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</si>
  <si>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</si>
  <si>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</si>
  <si>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</si>
  <si>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</si>
  <si>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</si>
  <si>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</si>
  <si>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</si>
  <si>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</si>
  <si>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</si>
  <si>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</si>
  <si>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</si>
  <si>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</si>
  <si>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</si>
  <si>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</si>
  <si>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</si>
  <si>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</si>
  <si>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</si>
  <si>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</si>
  <si>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</si>
  <si>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</si>
  <si>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</si>
  <si>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</si>
  <si>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</si>
  <si>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</si>
  <si>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</si>
  <si>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</si>
  <si>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</si>
  <si>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</si>
  <si>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</si>
  <si>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</si>
  <si>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</si>
  <si>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</si>
  <si>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</si>
  <si>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</si>
  <si>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</si>
  <si>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</si>
  <si>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</si>
  <si>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</si>
  <si>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</si>
  <si>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</si>
  <si>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</si>
  <si>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</si>
  <si>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</si>
  <si>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</si>
  <si>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</si>
  <si>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</si>
  <si>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</si>
  <si>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</si>
  <si>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</si>
  <si>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</si>
  <si>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</si>
  <si>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</si>
  <si>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</si>
  <si>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</si>
  <si>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</si>
  <si>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</si>
  <si>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</si>
  <si>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</si>
  <si>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</si>
  <si>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</si>
  <si>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</si>
  <si>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</si>
  <si>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</si>
  <si>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</si>
  <si>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</si>
  <si>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</si>
  <si>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</si>
  <si>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</si>
  <si>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</si>
  <si>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</si>
  <si>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</si>
  <si>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</si>
  <si>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</si>
  <si>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</si>
  <si>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</si>
  <si>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</si>
  <si>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</si>
  <si>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</si>
  <si>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</si>
  <si>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</si>
  <si>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</si>
  <si>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</si>
  <si>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</si>
  <si>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</si>
  <si>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</si>
  <si>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</si>
  <si>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</si>
  <si>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</si>
  <si>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</si>
  <si>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</si>
  <si>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</si>
  <si>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</si>
  <si>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</si>
  <si>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</si>
  <si>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</si>
  <si>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</si>
  <si>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</si>
  <si>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</si>
  <si>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</si>
  <si>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</si>
  <si>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</si>
  <si>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</si>
  <si>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</si>
  <si>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</si>
  <si>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</si>
  <si>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</si>
  <si>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</si>
  <si>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</si>
  <si>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</si>
  <si>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</si>
  <si>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</si>
  <si>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</si>
  <si>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</si>
  <si>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</si>
  <si>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</si>
  <si>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</si>
  <si>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</si>
  <si>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</si>
  <si>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</si>
  <si>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</si>
  <si>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</si>
  <si>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</si>
  <si>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</si>
  <si>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</si>
  <si>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</si>
  <si>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</si>
  <si>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</si>
  <si>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</si>
  <si>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</si>
  <si>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</si>
  <si>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</si>
  <si>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</si>
  <si>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</si>
  <si>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</si>
  <si>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</si>
  <si>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</si>
  <si>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</si>
  <si>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</si>
  <si>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</si>
  <si>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</si>
  <si>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</si>
  <si>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</si>
  <si>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</si>
  <si>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</si>
  <si>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</si>
  <si>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</si>
  <si>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</si>
  <si>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</si>
  <si>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</si>
  <si>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</si>
  <si>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</si>
  <si>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</si>
  <si>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</si>
  <si>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</si>
  <si>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</si>
  <si>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</si>
  <si>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</si>
  <si>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</si>
  <si>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</si>
  <si>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</si>
  <si>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</si>
  <si>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</si>
  <si>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</si>
  <si>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</si>
  <si>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</si>
  <si>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</si>
  <si>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</si>
  <si>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</si>
  <si>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</si>
  <si>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</si>
  <si>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</si>
  <si>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</si>
  <si>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</si>
  <si>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</si>
  <si>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</si>
  <si>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</si>
  <si>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</si>
  <si>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</si>
  <si>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</si>
  <si>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</si>
  <si>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</si>
  <si>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</si>
  <si>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</si>
  <si>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</si>
  <si>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</si>
  <si>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</si>
  <si>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</si>
  <si>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</si>
  <si>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</si>
  <si>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</si>
  <si>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</si>
  <si>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</si>
  <si>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</si>
  <si>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</si>
  <si>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</si>
  <si>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</si>
  <si>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</si>
  <si>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</si>
  <si>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</si>
  <si>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</si>
  <si>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</si>
  <si>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</si>
  <si>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</si>
  <si>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</si>
  <si>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</si>
  <si>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</si>
  <si>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</si>
  <si>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</si>
  <si>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</si>
  <si>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</si>
  <si>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</si>
  <si>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</si>
  <si>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</si>
  <si>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</si>
  <si>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</si>
  <si>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</si>
  <si>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</si>
  <si>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</si>
  <si>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</si>
  <si>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</si>
  <si>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</si>
  <si>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</si>
  <si>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</si>
  <si>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</si>
  <si>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</si>
  <si>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</si>
  <si>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</si>
  <si>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</si>
  <si>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</si>
  <si>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</si>
  <si>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</si>
  <si>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</si>
  <si>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</si>
  <si>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</si>
  <si>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</si>
  <si>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</si>
  <si>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</si>
  <si>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</si>
  <si>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</si>
  <si>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</si>
  <si>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</si>
  <si>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</si>
  <si>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</si>
  <si>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</si>
  <si>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</si>
  <si>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</si>
  <si>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</si>
  <si>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</si>
  <si>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</si>
  <si>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</si>
  <si>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</si>
  <si>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</si>
  <si>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</si>
  <si>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</si>
  <si>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</si>
  <si>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</si>
  <si>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</si>
  <si>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</si>
  <si>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</si>
  <si>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</si>
  <si>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</si>
  <si>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</si>
  <si>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</si>
  <si>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</si>
  <si>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</si>
  <si>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</si>
  <si>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</si>
  <si>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</si>
  <si>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</si>
  <si>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</si>
  <si>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</si>
  <si>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</si>
  <si>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</si>
  <si>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</si>
  <si>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</si>
  <si>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</si>
  <si>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</si>
  <si>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</si>
  <si>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</si>
  <si>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</si>
  <si>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</si>
  <si>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</si>
  <si>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</si>
  <si>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</si>
  <si>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</si>
  <si>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</si>
  <si>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</si>
  <si>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</si>
  <si>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</si>
  <si>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</si>
  <si>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</si>
  <si>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</si>
  <si>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</si>
  <si>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</si>
  <si>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</si>
  <si>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</si>
  <si>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</si>
  <si>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</si>
  <si>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</si>
  <si>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</si>
  <si>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</si>
  <si>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</si>
  <si>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</si>
  <si>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</si>
  <si>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</si>
  <si>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</si>
  <si>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</si>
  <si>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</si>
  <si>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</si>
  <si>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</si>
  <si>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</si>
  <si>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</si>
  <si>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</si>
  <si>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</si>
  <si>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</si>
  <si>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</si>
  <si>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</si>
  <si>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</si>
  <si>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</si>
  <si>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</si>
  <si>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</si>
  <si>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</si>
  <si>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</si>
  <si>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</si>
  <si>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</si>
  <si>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</si>
  <si>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</si>
  <si>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</si>
  <si>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</si>
  <si>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</si>
  <si>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</si>
  <si>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</si>
  <si>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</si>
  <si>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</si>
  <si>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</si>
  <si>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</si>
  <si>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</si>
  <si>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</si>
  <si>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</si>
  <si>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</si>
  <si>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</si>
  <si>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</si>
  <si>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</si>
  <si>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</si>
  <si>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</si>
  <si>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</si>
  <si>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</si>
  <si>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</si>
  <si>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</si>
  <si>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</si>
  <si>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</si>
  <si>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</si>
  <si>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</si>
  <si>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</si>
  <si>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</si>
  <si>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</si>
  <si>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</si>
  <si>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</si>
  <si>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</si>
  <si>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</si>
  <si>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</si>
  <si>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</si>
  <si>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</si>
  <si>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</si>
  <si>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</si>
  <si>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</si>
  <si>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</si>
  <si>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</si>
  <si>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</si>
  <si>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</si>
  <si>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</si>
  <si>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</si>
  <si>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</si>
  <si>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</si>
  <si>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</si>
  <si>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</si>
  <si>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</si>
  <si>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</si>
  <si>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</si>
  <si>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</si>
  <si>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</si>
  <si>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</si>
  <si>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</si>
  <si>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</si>
  <si>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</si>
  <si>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</si>
  <si>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</si>
  <si>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</si>
  <si>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</si>
  <si>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</si>
  <si>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</si>
  <si>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</si>
  <si>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</si>
  <si>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</si>
  <si>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</si>
  <si>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</si>
  <si>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</si>
  <si>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</si>
  <si>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</si>
  <si>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</si>
  <si>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</si>
  <si>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</si>
  <si>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</si>
  <si>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</si>
  <si>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</si>
  <si>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</si>
  <si>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</si>
  <si>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</si>
  <si>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</si>
  <si>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</si>
  <si>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</si>
  <si>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</si>
  <si>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</si>
  <si>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</si>
  <si>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</si>
  <si>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</si>
  <si>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</si>
  <si>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</si>
  <si>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</si>
  <si>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</si>
  <si>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</si>
  <si>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</si>
  <si>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</si>
  <si>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</si>
  <si>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</si>
  <si>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</si>
  <si>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</si>
  <si>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</si>
  <si>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</si>
  <si>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</si>
  <si>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</si>
  <si>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</si>
  <si>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</si>
  <si>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</si>
  <si>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</si>
  <si>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</si>
  <si>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</si>
  <si>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</si>
  <si>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</si>
  <si>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</si>
  <si>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</si>
  <si>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</si>
  <si>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</si>
  <si>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</si>
  <si>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</si>
  <si>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</si>
  <si>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</si>
  <si>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</si>
  <si>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</si>
  <si>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</si>
  <si>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</si>
  <si>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</si>
  <si>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</si>
  <si>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</si>
  <si>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</si>
  <si>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</si>
  <si>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</si>
  <si>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</si>
  <si>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</si>
  <si>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</si>
  <si>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</si>
  <si>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</si>
  <si>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</si>
  <si>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</si>
  <si>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</si>
  <si>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</si>
  <si>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</si>
  <si>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</si>
  <si>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</si>
  <si>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</si>
  <si>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</si>
  <si>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</si>
  <si>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</si>
  <si>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</si>
  <si>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</si>
  <si>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</si>
  <si>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</si>
  <si>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</si>
  <si>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</si>
  <si>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</si>
  <si>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</si>
  <si>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</si>
  <si>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</si>
  <si>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</si>
  <si>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</si>
  <si>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</si>
  <si>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</si>
  <si>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</si>
  <si>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</si>
  <si>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</si>
  <si>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</si>
  <si>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</si>
  <si>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</si>
  <si>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</si>
  <si>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</si>
  <si>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</si>
  <si>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</si>
  <si>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</si>
  <si>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</si>
  <si>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</si>
  <si>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</si>
  <si>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</si>
  <si>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</si>
  <si>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</si>
  <si>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</si>
  <si>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</si>
  <si>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</si>
  <si>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</si>
  <si>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</si>
  <si>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</si>
  <si>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</si>
  <si>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</si>
  <si>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</si>
  <si>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</si>
  <si>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</si>
  <si>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</si>
  <si>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</si>
  <si>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</si>
  <si>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</si>
  <si>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</si>
  <si>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</si>
  <si>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</si>
  <si>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</si>
  <si>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</si>
  <si>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</si>
  <si>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</si>
  <si>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</si>
  <si>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</si>
  <si>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</si>
  <si>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</si>
  <si>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</si>
  <si>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</si>
  <si>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</si>
  <si>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</si>
  <si>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</si>
  <si>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</si>
  <si>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</si>
  <si>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</si>
  <si>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</si>
  <si>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</si>
  <si>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</si>
  <si>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</si>
  <si>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</si>
  <si>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</si>
  <si>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</si>
  <si>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</si>
  <si>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</si>
  <si>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</si>
  <si>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</si>
  <si>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</si>
  <si>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</si>
  <si>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</si>
  <si>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</si>
  <si>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</si>
  <si>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</si>
  <si>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</si>
  <si>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</si>
  <si>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</si>
  <si>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</si>
  <si>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</si>
  <si>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</si>
  <si>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</si>
  <si>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</si>
  <si>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</si>
  <si>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</si>
  <si>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</si>
  <si>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</si>
  <si>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</si>
  <si>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</si>
  <si>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</si>
  <si>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</si>
  <si>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</si>
  <si>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</si>
  <si>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</si>
  <si>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</si>
  <si>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</si>
  <si>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</si>
  <si>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</si>
  <si>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</si>
  <si>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</si>
  <si>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</si>
  <si>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</si>
  <si>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</si>
  <si>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</si>
  <si>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</si>
  <si>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</si>
  <si>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</si>
  <si>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</si>
  <si>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</si>
  <si>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</si>
  <si>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</si>
  <si>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</si>
  <si>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</si>
  <si>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</si>
  <si>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</si>
  <si>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</si>
  <si>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</si>
  <si>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</si>
  <si>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</si>
  <si>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</si>
  <si>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</si>
  <si>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</si>
  <si>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</si>
  <si>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</si>
  <si>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</si>
  <si>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</si>
  <si>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</si>
  <si>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</si>
  <si>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</si>
  <si>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</si>
  <si>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</si>
  <si>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</si>
  <si>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</si>
  <si>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</si>
  <si>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</si>
  <si>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</si>
  <si>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</si>
  <si>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</si>
  <si>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</si>
  <si>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</si>
  <si>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</si>
  <si>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</si>
  <si>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</si>
  <si>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</si>
  <si>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</si>
  <si>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</si>
  <si>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</si>
  <si>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</si>
  <si>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</si>
  <si>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</si>
  <si>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</si>
  <si>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</si>
  <si>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</si>
  <si>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</si>
  <si>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</si>
  <si>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</si>
  <si>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</si>
  <si>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</si>
  <si>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</si>
  <si>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</si>
  <si>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</si>
  <si>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</si>
  <si>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</si>
  <si>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</si>
  <si>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</si>
  <si>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</si>
  <si>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</si>
  <si>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</si>
  <si>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</si>
  <si>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</si>
  <si>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</si>
  <si>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</si>
  <si>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</si>
  <si>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</si>
  <si>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</si>
  <si>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</si>
  <si>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</si>
  <si>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</si>
  <si>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</si>
  <si>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</si>
  <si>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</si>
  <si>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</si>
  <si>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</si>
  <si>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</si>
  <si>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</si>
  <si>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</si>
  <si>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</si>
  <si>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</si>
  <si>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</si>
  <si>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</si>
  <si>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</si>
  <si>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</si>
  <si>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</si>
  <si>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</si>
  <si>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</si>
  <si>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</si>
  <si>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</si>
  <si>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</si>
  <si>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</si>
  <si>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</si>
  <si>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</si>
  <si>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</si>
  <si>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</si>
  <si>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</si>
  <si>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</si>
  <si>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</si>
  <si>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</si>
  <si>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</si>
  <si>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</si>
  <si>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</si>
  <si>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</si>
  <si>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</si>
  <si>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</si>
  <si>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</si>
  <si>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</si>
  <si>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</si>
  <si>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</si>
  <si>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</si>
  <si>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</si>
  <si>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</si>
  <si>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</si>
  <si>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</si>
  <si>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</si>
  <si>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</si>
  <si>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</si>
  <si>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</si>
  <si>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</si>
  <si>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</si>
  <si>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</si>
  <si>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</si>
  <si>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</si>
  <si>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</si>
  <si>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</si>
  <si>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</si>
  <si>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</si>
  <si>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</si>
  <si>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</si>
  <si>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</si>
  <si>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</si>
  <si>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</si>
  <si>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</si>
  <si>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</si>
  <si>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</si>
  <si>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</si>
  <si>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</si>
  <si>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</si>
  <si>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</si>
  <si>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</si>
  <si>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</si>
  <si>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</si>
  <si>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</si>
  <si>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</si>
  <si>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</si>
  <si>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</si>
  <si>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</si>
  <si>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</si>
  <si>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</si>
  <si>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</si>
  <si>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</si>
  <si>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</si>
  <si>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</si>
  <si>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</si>
  <si>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</si>
  <si>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</si>
  <si>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</si>
  <si>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</si>
  <si>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</si>
  <si>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</si>
  <si>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</si>
  <si>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</si>
  <si>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</si>
  <si>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</si>
  <si>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</si>
  <si>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</si>
  <si>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</si>
  <si>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</si>
  <si>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</si>
  <si>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</si>
  <si>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</si>
  <si>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</si>
  <si>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</si>
  <si>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</si>
  <si>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</si>
  <si>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</si>
  <si>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</si>
  <si>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</si>
  <si>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</si>
  <si>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</si>
  <si>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</si>
  <si>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</si>
  <si>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</si>
  <si>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</si>
  <si>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</si>
  <si>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</si>
  <si>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</si>
  <si>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</si>
  <si>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</si>
  <si>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</si>
  <si>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</si>
  <si>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</si>
  <si>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</si>
  <si>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</si>
  <si>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</si>
  <si>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</si>
  <si>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</si>
  <si>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</si>
  <si>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</si>
  <si>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</si>
  <si>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</si>
  <si>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</si>
  <si>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</si>
  <si>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</si>
  <si>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</si>
  <si>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</si>
  <si>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</si>
  <si>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</si>
  <si>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</si>
  <si>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</si>
  <si>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</si>
  <si>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</si>
  <si>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</si>
  <si>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</si>
  <si>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</si>
  <si>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</si>
  <si>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</si>
  <si>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</si>
  <si>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</si>
  <si>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</si>
  <si>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</si>
  <si>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</si>
  <si>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</si>
  <si>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</si>
  <si>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</si>
  <si>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</si>
  <si>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</si>
  <si>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</si>
  <si>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</si>
  <si>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</si>
  <si>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</si>
  <si>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</si>
  <si>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</si>
  <si>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</si>
  <si>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</si>
  <si>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</si>
  <si>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</si>
  <si>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</si>
  <si>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</si>
  <si>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</si>
  <si>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</si>
  <si>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</si>
  <si>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</si>
  <si>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</si>
  <si>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</si>
  <si>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</si>
  <si>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</si>
  <si>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</si>
  <si>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</si>
  <si>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</si>
  <si>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</si>
  <si>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</si>
  <si>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</si>
  <si>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</si>
  <si>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</si>
  <si>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</si>
  <si>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</si>
  <si>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</si>
  <si>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</si>
  <si>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</si>
  <si>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</si>
  <si>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</si>
  <si>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</si>
  <si>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</si>
  <si>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</si>
  <si>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</si>
  <si>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</si>
  <si>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</si>
  <si>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</si>
  <si>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</si>
  <si>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</si>
  <si>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</si>
  <si>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</si>
  <si>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</si>
  <si>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</si>
  <si>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</si>
  <si>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</si>
  <si>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</si>
  <si>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</si>
  <si>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</si>
  <si>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</si>
  <si>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</si>
  <si>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</si>
  <si>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</si>
  <si>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</si>
  <si>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</si>
  <si>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</si>
  <si>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</si>
  <si>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</si>
  <si>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</si>
  <si>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</si>
  <si>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</si>
  <si>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</si>
  <si>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</si>
  <si>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</si>
  <si>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</si>
  <si>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</si>
  <si>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</si>
  <si>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</si>
  <si>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</si>
  <si>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</si>
  <si>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</si>
  <si>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</si>
  <si>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</si>
  <si>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</si>
  <si>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</si>
  <si>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</si>
  <si>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</si>
  <si>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</si>
  <si>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</si>
  <si>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</si>
  <si>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</si>
  <si>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</si>
  <si>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</si>
  <si>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</si>
  <si>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</si>
  <si>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</si>
  <si>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</si>
  <si>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</si>
  <si>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</si>
  <si>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</si>
  <si>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</si>
  <si>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</si>
  <si>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</si>
  <si>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</si>
  <si>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</si>
  <si>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</si>
  <si>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</si>
  <si>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</si>
  <si>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</si>
  <si>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</si>
  <si>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</si>
  <si>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</si>
  <si>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</si>
  <si>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</si>
  <si>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</si>
  <si>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</si>
  <si>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</si>
  <si>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</si>
  <si>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</si>
  <si>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</si>
  <si>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</si>
  <si>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</si>
  <si>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</si>
  <si>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</si>
  <si>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</si>
  <si>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</si>
  <si>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</si>
  <si>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</si>
  <si>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</si>
  <si>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</si>
  <si>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</si>
  <si>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</si>
  <si>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</si>
  <si>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</si>
  <si>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</si>
  <si>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</si>
  <si>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</si>
  <si>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</si>
  <si>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</si>
  <si>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</si>
  <si>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</si>
  <si>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</si>
  <si>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</si>
  <si>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</si>
  <si>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</si>
  <si>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</si>
  <si>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</si>
  <si>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</si>
  <si>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</si>
  <si>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</si>
  <si>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</si>
  <si>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</si>
  <si>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</si>
  <si>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</si>
  <si>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</si>
  <si>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</si>
  <si>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</si>
  <si>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</si>
  <si>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</si>
  <si>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</si>
  <si>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</si>
  <si>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</si>
  <si>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</si>
  <si>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</si>
  <si>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</si>
  <si>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</si>
  <si>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</si>
  <si>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</si>
  <si>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</si>
  <si>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</si>
  <si>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</si>
  <si>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</si>
  <si>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</si>
  <si>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</si>
  <si>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</si>
  <si>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</si>
  <si>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</si>
  <si>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</si>
  <si>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</si>
  <si>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</si>
  <si>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</si>
  <si>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</si>
  <si>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</si>
  <si>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</si>
  <si>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</si>
  <si>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</si>
  <si>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</si>
  <si>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</si>
  <si>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</si>
  <si>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</si>
  <si>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</si>
  <si>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</si>
  <si>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</si>
  <si>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</si>
  <si>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</si>
  <si>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</si>
  <si>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</si>
  <si>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</si>
  <si>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</si>
  <si>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</si>
  <si>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</si>
  <si>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</si>
  <si>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</si>
  <si>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</si>
  <si>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</si>
  <si>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</si>
  <si>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</si>
  <si>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</si>
  <si>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</si>
  <si>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</si>
  <si>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</si>
  <si>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</si>
  <si>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</si>
  <si>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</si>
  <si>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</si>
  <si>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</si>
  <si>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</si>
  <si>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</si>
  <si>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</si>
  <si>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</si>
  <si>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</si>
  <si>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</si>
  <si>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</si>
  <si>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</si>
  <si>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</si>
  <si>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</si>
  <si>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</si>
  <si>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</si>
  <si>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</si>
  <si>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</si>
  <si>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</si>
  <si>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</si>
  <si>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</si>
  <si>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</si>
  <si>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</si>
  <si>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</si>
  <si>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</si>
  <si>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</si>
  <si>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</si>
  <si>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</si>
  <si>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</si>
  <si>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</si>
  <si>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</si>
  <si>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</si>
  <si>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</si>
  <si>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</si>
  <si>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</si>
  <si>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</si>
  <si>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</si>
  <si>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</si>
  <si>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</si>
  <si>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</si>
  <si>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</si>
  <si>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</si>
  <si>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</si>
  <si>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</si>
  <si>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</si>
  <si>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</si>
  <si>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</si>
  <si>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</si>
  <si>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</si>
  <si>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</si>
  <si>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</si>
  <si>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</si>
  <si>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</si>
  <si>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</si>
  <si>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</si>
  <si>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</si>
  <si>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</si>
  <si>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</si>
  <si>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</si>
  <si>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</si>
  <si>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</si>
  <si>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</si>
  <si>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</si>
  <si>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</si>
  <si>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</si>
  <si>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</si>
  <si>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</si>
  <si>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</si>
  <si>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</si>
  <si>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</si>
  <si>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</si>
  <si>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</si>
  <si>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</si>
  <si>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</si>
  <si>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</si>
  <si>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</si>
  <si>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</si>
  <si>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</si>
  <si>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</si>
  <si>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</si>
  <si>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</si>
  <si>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</si>
  <si>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</si>
  <si>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</si>
  <si>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</si>
  <si>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</si>
  <si>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</si>
  <si>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</si>
  <si>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</si>
  <si>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</si>
  <si>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</si>
  <si>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</si>
  <si>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</si>
  <si>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</si>
  <si>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</si>
  <si>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</si>
  <si>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</si>
  <si>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</si>
  <si>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</si>
  <si>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</si>
  <si>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</si>
  <si>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</si>
  <si>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</si>
  <si>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</si>
  <si>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</si>
  <si>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</si>
  <si>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</si>
  <si>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</si>
  <si>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</si>
  <si>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</si>
  <si>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</si>
  <si>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</si>
  <si>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</si>
  <si>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</si>
  <si>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</si>
  <si>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</si>
  <si>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</si>
  <si>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</si>
  <si>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</si>
  <si>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</si>
  <si>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</si>
  <si>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</si>
  <si>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</si>
  <si>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</si>
  <si>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</si>
  <si>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</si>
  <si>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</si>
  <si>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</si>
  <si>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</si>
  <si>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</si>
  <si>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</si>
  <si>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</si>
  <si>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</si>
  <si>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</si>
  <si>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</si>
  <si>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</si>
  <si>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</si>
  <si>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</si>
  <si>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</si>
  <si>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</si>
  <si>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</si>
  <si>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</si>
  <si>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</si>
  <si>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</si>
  <si>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</si>
  <si>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</si>
  <si>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</si>
  <si>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</si>
  <si>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</si>
  <si>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</si>
  <si>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</si>
  <si>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</si>
  <si>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</si>
  <si>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</si>
  <si>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</si>
  <si>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</si>
  <si>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</si>
  <si>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</si>
  <si>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</si>
  <si>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</si>
  <si>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</si>
  <si>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</si>
  <si>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</si>
  <si>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</si>
  <si>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</si>
  <si>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</si>
  <si>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</si>
  <si>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</si>
  <si>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</si>
  <si>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</si>
  <si>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</si>
  <si>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</si>
  <si>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</si>
  <si>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</si>
  <si>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</si>
  <si>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</si>
  <si>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</si>
  <si>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</si>
  <si>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</si>
  <si>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</si>
  <si>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</si>
  <si>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</si>
  <si>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</si>
  <si>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</si>
  <si>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</si>
  <si>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</si>
  <si>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</si>
  <si>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</si>
  <si>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</si>
  <si>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</si>
  <si>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</si>
  <si>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</si>
  <si>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</si>
  <si>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</si>
  <si>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</si>
  <si>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</si>
  <si>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</si>
  <si>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</si>
  <si>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</si>
  <si>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</si>
  <si>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</si>
  <si>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</si>
  <si>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</si>
  <si>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</si>
  <si>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</si>
  <si>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</si>
  <si>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</si>
  <si>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</si>
  <si>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</si>
  <si>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</si>
  <si>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</si>
  <si>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</si>
  <si>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</si>
  <si>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</si>
  <si>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</si>
  <si>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</si>
  <si>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</si>
  <si>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</si>
  <si>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</si>
  <si>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</si>
  <si>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</si>
  <si>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</si>
  <si>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</si>
  <si>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</si>
  <si>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</si>
  <si>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</si>
  <si>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</si>
  <si>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</si>
  <si>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</si>
  <si>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</si>
  <si>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</si>
  <si>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</si>
  <si>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</si>
  <si>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</si>
  <si>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</si>
  <si>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</si>
  <si>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</si>
  <si>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</si>
  <si>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</si>
  <si>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</si>
  <si>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</si>
  <si>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</si>
  <si>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</si>
  <si>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</si>
  <si>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</si>
  <si>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</si>
  <si>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</si>
  <si>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</si>
  <si>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</si>
  <si>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</si>
  <si>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</si>
  <si>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</si>
  <si>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</si>
  <si>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</si>
  <si>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</si>
  <si>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</si>
  <si>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</si>
  <si>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</si>
  <si>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</si>
  <si>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</si>
  <si>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</si>
  <si>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</si>
  <si>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</si>
  <si>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</si>
  <si>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</si>
  <si>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</si>
  <si>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</si>
  <si>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</si>
  <si>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</si>
  <si>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</si>
  <si>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</si>
  <si>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</si>
  <si>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</si>
  <si>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</si>
  <si>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</si>
  <si>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</si>
  <si>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</si>
  <si>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</si>
  <si>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</si>
  <si>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</si>
  <si>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</si>
  <si>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</si>
  <si>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</si>
  <si>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</si>
  <si>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</si>
  <si>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</si>
  <si>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</si>
  <si>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</si>
  <si>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</si>
  <si>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</si>
  <si>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</si>
  <si>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</si>
  <si>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</si>
  <si>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</si>
  <si>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</si>
  <si>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</si>
  <si>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</si>
  <si>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</si>
  <si>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</si>
  <si>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</si>
  <si>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</si>
  <si>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</si>
  <si>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</si>
  <si>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</si>
  <si>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</si>
  <si>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</si>
  <si>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</si>
  <si>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</si>
  <si>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</si>
  <si>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</si>
  <si>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</si>
  <si>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</si>
  <si>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</si>
  <si>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</si>
  <si>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</si>
  <si>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</si>
  <si>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</si>
  <si>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</si>
  <si>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</si>
  <si>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</si>
  <si>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</si>
  <si>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</si>
  <si>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</si>
  <si>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</si>
  <si>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</si>
  <si>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</si>
  <si>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</si>
  <si>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</si>
  <si>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</si>
  <si>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</si>
  <si>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</si>
  <si>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</si>
  <si>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</si>
  <si>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</si>
  <si>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</si>
  <si>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</si>
  <si>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</si>
  <si>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</si>
  <si>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</si>
  <si>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</si>
  <si>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</si>
  <si>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</si>
  <si>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</si>
  <si>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</si>
  <si>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</si>
  <si>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</si>
  <si>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</si>
  <si>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</si>
  <si>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</si>
  <si>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</si>
  <si>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</si>
  <si>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</si>
  <si>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</si>
  <si>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</si>
  <si>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</si>
  <si>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</si>
  <si>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</si>
  <si>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</si>
  <si>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</si>
  <si>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</si>
  <si>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</si>
  <si>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</si>
  <si>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</si>
  <si>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</si>
  <si>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</si>
  <si>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</si>
  <si>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</si>
  <si>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</si>
  <si>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</si>
  <si>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</si>
  <si>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</si>
  <si>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</si>
  <si>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</si>
  <si>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</si>
  <si>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</si>
  <si>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</si>
  <si>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</si>
  <si>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</si>
  <si>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</si>
  <si>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</si>
  <si>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</si>
  <si>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</si>
  <si>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</si>
  <si>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</si>
  <si>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</si>
  <si>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</si>
  <si>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</si>
  <si>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</si>
  <si>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</si>
  <si>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</si>
  <si>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</si>
  <si>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</si>
  <si>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</si>
  <si>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</si>
  <si>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</si>
  <si>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</si>
  <si>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</si>
  <si>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</si>
  <si>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</si>
  <si>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</si>
  <si>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</si>
  <si>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</si>
  <si>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</si>
  <si>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</si>
  <si>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</si>
  <si>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</si>
  <si>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</si>
  <si>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</si>
  <si>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</si>
  <si>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</si>
  <si>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</si>
  <si>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</si>
  <si>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</si>
  <si>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</si>
  <si>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</si>
  <si>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</si>
  <si>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</si>
  <si>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</si>
  <si>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</si>
  <si>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</si>
  <si>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</si>
  <si>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</si>
  <si>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</si>
  <si>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</si>
  <si>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</si>
  <si>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</si>
  <si>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</si>
  <si>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</si>
  <si>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</si>
  <si>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</si>
  <si>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</si>
  <si>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</si>
  <si>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</si>
  <si>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</si>
  <si>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</si>
  <si>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</si>
  <si>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</si>
  <si>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</si>
  <si>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</si>
  <si>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</si>
  <si>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</si>
  <si>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</si>
  <si>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</si>
  <si>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</si>
  <si>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</si>
  <si>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</si>
  <si>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</si>
  <si>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</si>
  <si>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</si>
  <si>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</si>
  <si>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</si>
  <si>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</si>
  <si>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</si>
  <si>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</si>
  <si>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</si>
  <si>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</si>
  <si>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</si>
  <si>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</si>
  <si>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</si>
  <si>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</si>
  <si>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</si>
  <si>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</si>
  <si>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</si>
  <si>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</si>
  <si>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</si>
  <si>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</si>
  <si>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</si>
  <si>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</si>
  <si>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</si>
  <si>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</si>
  <si>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</si>
  <si>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</si>
  <si>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</si>
  <si>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</si>
  <si>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</si>
  <si>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</si>
  <si>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</si>
  <si>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</si>
  <si>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</si>
  <si>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</si>
  <si>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</si>
  <si>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</si>
  <si>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</si>
  <si>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</si>
  <si>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</si>
  <si>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</si>
  <si>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</si>
  <si>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</si>
  <si>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</si>
  <si>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</si>
  <si>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</si>
  <si>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</si>
  <si>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</si>
  <si>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</si>
  <si>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</si>
  <si>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</si>
  <si>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</si>
  <si>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</si>
  <si>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</si>
  <si>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</si>
  <si>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</si>
  <si>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</si>
  <si>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</si>
  <si>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</si>
  <si>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</si>
  <si>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</si>
  <si>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</si>
  <si>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</si>
  <si>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</si>
  <si>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</si>
  <si>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</si>
  <si>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</si>
  <si>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</si>
  <si>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</si>
  <si>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</si>
  <si>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</si>
  <si>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</si>
  <si>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</si>
  <si>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</si>
  <si>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</si>
  <si>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</si>
  <si>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</si>
  <si>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</si>
  <si>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</si>
  <si>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</si>
  <si>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</si>
  <si>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</si>
  <si>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</si>
  <si>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</si>
  <si>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</si>
  <si>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</si>
  <si>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</si>
  <si>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</si>
  <si>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</si>
  <si>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</si>
  <si>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</si>
  <si>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</si>
  <si>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</si>
  <si>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</si>
  <si>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</si>
  <si>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</si>
  <si>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</si>
  <si>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</si>
  <si>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</si>
  <si>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</si>
  <si>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</si>
  <si>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</si>
  <si>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</si>
  <si>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</si>
  <si>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</si>
  <si>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</si>
  <si>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</si>
  <si>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</si>
  <si>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</si>
  <si>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</si>
  <si>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</si>
  <si>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</si>
  <si>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</si>
  <si>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</si>
  <si>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</si>
  <si>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</si>
  <si>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</si>
  <si>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</si>
  <si>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</si>
  <si>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</si>
  <si>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</si>
  <si>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</si>
  <si>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</si>
  <si>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</si>
  <si>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</si>
  <si>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</si>
  <si>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</si>
  <si>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</si>
  <si>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</si>
  <si>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</si>
  <si>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</si>
  <si>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</si>
  <si>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</si>
  <si>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</si>
  <si>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</si>
  <si>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</si>
  <si>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</si>
  <si>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</si>
  <si>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</si>
  <si>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</si>
  <si>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</si>
  <si>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</si>
  <si>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</si>
  <si>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</si>
  <si>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</si>
  <si>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</si>
  <si>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</si>
  <si>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</si>
  <si>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</si>
  <si>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</si>
  <si>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</si>
  <si>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</si>
  <si>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</si>
  <si>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</si>
  <si>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</si>
  <si>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</si>
  <si>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</si>
  <si>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</si>
  <si>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</si>
  <si>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</si>
  <si>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</si>
  <si>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</si>
  <si>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</si>
  <si>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</si>
  <si>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</si>
  <si>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</si>
  <si>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</si>
  <si>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</si>
  <si>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</si>
  <si>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</si>
  <si>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</si>
  <si>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</si>
  <si>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</si>
  <si>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</si>
  <si>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</si>
  <si>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</si>
  <si>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</si>
  <si>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</si>
  <si>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</si>
  <si>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</si>
  <si>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</si>
  <si>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</si>
  <si>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</si>
  <si>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</si>
  <si>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</si>
  <si>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</si>
  <si>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</si>
  <si>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</si>
  <si>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</si>
  <si>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</si>
  <si>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</si>
  <si>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</si>
  <si>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</si>
  <si>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</si>
  <si>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</si>
  <si>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</si>
  <si>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</si>
  <si>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</si>
  <si>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</si>
  <si>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</si>
  <si>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</si>
  <si>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</si>
  <si>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</si>
  <si>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</si>
  <si>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</si>
  <si>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</si>
  <si>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</si>
  <si>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</si>
  <si>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</si>
  <si>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</si>
  <si>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</si>
  <si>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</si>
  <si>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</si>
  <si>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</si>
  <si>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</si>
  <si>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</si>
  <si>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</si>
  <si>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</si>
  <si>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</si>
  <si>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</si>
  <si>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</si>
  <si>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</si>
  <si>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</si>
  <si>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</si>
  <si>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</si>
  <si>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</si>
  <si>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</si>
  <si>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</si>
  <si>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</si>
  <si>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</si>
  <si>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</si>
  <si>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</si>
  <si>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</si>
  <si>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</si>
  <si>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</si>
  <si>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</si>
  <si>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</si>
  <si>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</si>
  <si>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</si>
  <si>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</si>
  <si>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</si>
  <si>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</si>
  <si>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</si>
  <si>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</si>
  <si>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</si>
  <si>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</si>
  <si>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</si>
  <si>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</si>
  <si>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</si>
  <si>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</si>
  <si>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</si>
  <si>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</si>
  <si>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</si>
  <si>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</si>
  <si>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</si>
  <si>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</si>
  <si>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</si>
  <si>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</si>
  <si>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</si>
  <si>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</si>
  <si>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</si>
  <si>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</si>
  <si>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</si>
  <si>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</si>
  <si>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</si>
  <si>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</si>
  <si>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</si>
  <si>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</si>
  <si>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</si>
  <si>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</si>
  <si>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</si>
  <si>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</si>
  <si>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</si>
  <si>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</si>
  <si>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</si>
  <si>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</si>
  <si>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</si>
  <si>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</si>
  <si>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</si>
  <si>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</si>
  <si>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</si>
  <si>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</si>
  <si>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</si>
  <si>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</si>
  <si>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</si>
  <si>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</si>
  <si>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</si>
  <si>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</si>
  <si>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</si>
  <si>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</si>
  <si>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</si>
  <si>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</si>
  <si>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</si>
  <si>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</si>
  <si>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</si>
  <si>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</si>
  <si>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</si>
  <si>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</si>
  <si>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</si>
  <si>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</si>
  <si>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</si>
  <si>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</si>
  <si>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</si>
  <si>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</si>
  <si>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</si>
  <si>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</si>
  <si>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</si>
  <si>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</si>
  <si>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</si>
  <si>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</si>
  <si>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</si>
  <si>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</si>
  <si>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</si>
  <si>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</si>
  <si>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</si>
  <si>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</si>
  <si>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</si>
  <si>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</si>
  <si>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</si>
  <si>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</si>
  <si>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</si>
  <si>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</si>
  <si>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</si>
  <si>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</si>
  <si>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</si>
  <si>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</si>
  <si>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</si>
  <si>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</si>
  <si>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</si>
  <si>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</si>
  <si>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</si>
  <si>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</si>
  <si>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</si>
  <si>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</si>
  <si>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</si>
  <si>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</si>
  <si>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</si>
  <si>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</si>
  <si>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</si>
  <si>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</si>
  <si>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</si>
  <si>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</si>
  <si>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</si>
  <si>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</si>
  <si>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</si>
  <si>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</si>
  <si>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</si>
  <si>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</si>
  <si>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</si>
  <si>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</si>
  <si>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</si>
  <si>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</si>
  <si>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</si>
  <si>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</si>
  <si>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</si>
  <si>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</si>
  <si>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</si>
  <si>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</si>
  <si>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</si>
  <si>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</si>
  <si>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</si>
  <si>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</si>
  <si>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</si>
  <si>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</si>
  <si>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</si>
  <si>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</si>
  <si>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</si>
  <si>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</si>
  <si>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</si>
  <si>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</si>
  <si>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</si>
  <si>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</si>
  <si>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</si>
  <si>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</si>
  <si>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</si>
  <si>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</si>
  <si>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</si>
  <si>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</si>
  <si>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</si>
  <si>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</si>
  <si>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</si>
  <si>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</si>
  <si>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</si>
  <si>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</si>
  <si>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</si>
  <si>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</si>
  <si>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</si>
  <si>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</si>
  <si>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</si>
  <si>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</si>
  <si>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</si>
  <si>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</si>
  <si>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</si>
  <si>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</si>
  <si>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</si>
  <si>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</si>
  <si>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</si>
  <si>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</si>
  <si>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</si>
  <si>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</si>
  <si>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</si>
  <si>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</si>
  <si>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</si>
  <si>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</si>
  <si>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</si>
  <si>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</si>
  <si>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</si>
  <si>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</si>
  <si>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</si>
  <si>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</si>
  <si>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</si>
  <si>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</si>
  <si>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</si>
  <si>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</si>
  <si>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</si>
  <si>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</si>
  <si>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</si>
  <si>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</si>
  <si>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</si>
  <si>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</si>
  <si>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</si>
  <si>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</si>
  <si>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</si>
  <si>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</si>
  <si>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</si>
  <si>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</si>
  <si>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</si>
  <si>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</si>
  <si>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</si>
  <si>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</si>
  <si>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</si>
  <si>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</si>
  <si>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</si>
  <si>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</si>
  <si>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</si>
  <si>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</si>
  <si>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</si>
  <si>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</si>
  <si>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</si>
  <si>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</si>
  <si>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</si>
  <si>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</si>
  <si>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</si>
  <si>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</si>
  <si>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</si>
  <si>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</si>
  <si>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</si>
  <si>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</si>
  <si>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</si>
  <si>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</si>
  <si>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</si>
  <si>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</si>
  <si>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</si>
  <si>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</si>
  <si>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</si>
  <si>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</si>
  <si>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</si>
  <si>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</si>
  <si>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</si>
  <si>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</si>
  <si>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</si>
  <si>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</si>
  <si>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</si>
  <si>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</si>
  <si>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</si>
  <si>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</si>
  <si>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</si>
  <si>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</si>
  <si>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</si>
  <si>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</si>
  <si>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</si>
  <si>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</si>
  <si>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</si>
  <si>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</si>
  <si>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</si>
  <si>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</si>
  <si>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</si>
  <si>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</si>
  <si>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</si>
  <si>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</si>
  <si>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</si>
  <si>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</si>
  <si>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</si>
  <si>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</si>
  <si>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</si>
  <si>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</si>
  <si>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</si>
  <si>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</si>
  <si>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</si>
  <si>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</si>
  <si>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</si>
  <si>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</si>
  <si>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</si>
  <si>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</si>
  <si>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</si>
  <si>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</si>
  <si>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</si>
  <si>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</si>
  <si>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</si>
  <si>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</si>
  <si>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</si>
  <si>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</si>
  <si>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</si>
  <si>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</si>
  <si>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</si>
  <si>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</si>
  <si>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</si>
  <si>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</si>
  <si>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</si>
  <si>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</si>
  <si>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</si>
  <si>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</si>
  <si>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</si>
  <si>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</si>
  <si>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</si>
  <si>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</si>
  <si>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</si>
  <si>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</si>
  <si>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</si>
  <si>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</si>
  <si>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</si>
  <si>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</si>
  <si>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</si>
  <si>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</si>
  <si>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</si>
  <si>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</si>
  <si>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</si>
  <si>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</si>
  <si>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</si>
  <si>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</si>
  <si>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</si>
  <si>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</si>
  <si>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</si>
  <si>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</si>
  <si>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</si>
  <si>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</si>
  <si>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</si>
  <si>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</si>
  <si>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</si>
  <si>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</si>
  <si>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</si>
  <si>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</si>
  <si>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</si>
  <si>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</si>
  <si>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</si>
  <si>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</si>
  <si>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</si>
  <si>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</si>
  <si>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</si>
  <si>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</si>
  <si>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</si>
  <si>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</si>
  <si>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</si>
  <si>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</si>
  <si>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</si>
  <si>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</si>
  <si>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</si>
  <si>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</si>
  <si>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</si>
  <si>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</si>
  <si>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</si>
  <si>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</si>
  <si>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</si>
  <si>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</si>
  <si>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</si>
  <si>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</si>
  <si>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</si>
  <si>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</si>
  <si>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</si>
  <si>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</si>
  <si>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</si>
  <si>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</si>
  <si>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</si>
  <si>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</si>
  <si>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</si>
  <si>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</si>
  <si>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</si>
  <si>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</si>
  <si>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</si>
  <si>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</si>
  <si>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</si>
  <si>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</si>
  <si>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</si>
  <si>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</si>
  <si>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</si>
  <si>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</si>
  <si>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</si>
  <si>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</si>
  <si>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</si>
  <si>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</si>
  <si>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</si>
  <si>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</si>
  <si>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</si>
  <si>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</si>
  <si>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</si>
  <si>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</si>
  <si>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</si>
  <si>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</si>
  <si>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</si>
  <si>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</si>
  <si>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</si>
  <si>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</si>
  <si>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</si>
  <si>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</si>
  <si>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</si>
  <si>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</si>
  <si>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</si>
  <si>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</si>
  <si>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</si>
  <si>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</si>
  <si>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</si>
  <si>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</si>
  <si>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</si>
  <si>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</si>
  <si>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</si>
  <si>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</si>
  <si>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</si>
  <si>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</si>
  <si>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</si>
  <si>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</si>
  <si>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</si>
  <si>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</si>
  <si>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</si>
  <si>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</si>
  <si>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</si>
  <si>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</si>
  <si>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</si>
  <si>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</si>
  <si>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</si>
  <si>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</si>
  <si>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</si>
  <si>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</si>
  <si>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</si>
  <si>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</si>
  <si>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</si>
  <si>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</si>
  <si>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</si>
  <si>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</si>
  <si>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</si>
  <si>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</si>
  <si>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</si>
  <si>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</si>
  <si>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</si>
  <si>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</si>
  <si>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</si>
  <si>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</si>
  <si>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</si>
  <si>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</si>
  <si>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</si>
  <si>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</si>
  <si>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</si>
  <si>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</si>
  <si>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</si>
  <si>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</si>
  <si>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</si>
  <si>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</si>
  <si>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</si>
  <si>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</si>
  <si>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</si>
  <si>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</si>
  <si>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</si>
  <si>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</si>
  <si>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</si>
  <si>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</si>
  <si>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</si>
  <si>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</si>
  <si>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</si>
  <si>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</si>
  <si>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</si>
  <si>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</si>
  <si>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</si>
  <si>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</si>
  <si>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</si>
  <si>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</si>
  <si>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</si>
  <si>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</si>
  <si>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</si>
  <si>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</si>
  <si>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</si>
  <si>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</si>
  <si>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</si>
  <si>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</si>
  <si>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</si>
  <si>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</si>
  <si>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</si>
  <si>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</si>
  <si>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</si>
  <si>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</si>
  <si>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</si>
  <si>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</si>
  <si>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</si>
  <si>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</si>
  <si>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</si>
  <si>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</si>
  <si>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</si>
  <si>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</si>
  <si>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</si>
  <si>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</si>
  <si>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</si>
  <si>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</si>
  <si>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</si>
  <si>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</si>
  <si>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</si>
  <si>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</si>
  <si>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</si>
  <si>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</si>
  <si>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</si>
  <si>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</si>
  <si>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</si>
  <si>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</si>
  <si>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</si>
  <si>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</si>
  <si>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</si>
  <si>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</si>
  <si>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</si>
  <si>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</si>
  <si>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</si>
  <si>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</si>
  <si>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</si>
  <si>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</si>
  <si>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</si>
  <si>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</si>
  <si>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</si>
  <si>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</si>
  <si>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</si>
  <si>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</si>
  <si>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</si>
  <si>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</si>
  <si>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</si>
  <si>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</si>
  <si>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</si>
  <si>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</si>
  <si>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</si>
  <si>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</si>
  <si>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</si>
  <si>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</si>
  <si>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</si>
  <si>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</si>
  <si>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</si>
  <si>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</si>
  <si>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</si>
  <si>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</si>
  <si>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</si>
  <si>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</si>
  <si>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</si>
  <si>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</si>
  <si>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</si>
  <si>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</si>
  <si>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</si>
  <si>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</si>
  <si>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</si>
  <si>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</si>
  <si>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</si>
  <si>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</si>
  <si>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</si>
  <si>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</si>
  <si>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</si>
  <si>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</si>
  <si>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</si>
  <si>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</si>
  <si>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</si>
  <si>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</si>
  <si>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</si>
  <si>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</si>
  <si>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</si>
  <si>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</si>
  <si>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</si>
  <si>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</si>
  <si>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</si>
  <si>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</si>
  <si>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</si>
  <si>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</si>
  <si>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</si>
  <si>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</si>
  <si>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</si>
  <si>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</si>
  <si>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</si>
  <si>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</si>
  <si>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</si>
  <si>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</si>
  <si>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</si>
  <si>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</si>
  <si>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</si>
  <si>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</si>
  <si>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</si>
  <si>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</si>
  <si>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</si>
  <si>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</si>
  <si>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</si>
  <si>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</si>
  <si>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</si>
  <si>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</si>
  <si>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</si>
  <si>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</si>
  <si>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</si>
  <si>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</si>
  <si>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</si>
  <si>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</si>
  <si>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</si>
  <si>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</si>
  <si>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</si>
  <si>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</si>
  <si>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</si>
  <si>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</si>
  <si>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</si>
  <si>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</si>
  <si>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</si>
  <si>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</si>
  <si>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</si>
  <si>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</si>
  <si>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</si>
  <si>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</si>
  <si>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</si>
  <si>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</si>
  <si>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</si>
  <si>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</si>
  <si>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</si>
  <si>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</si>
  <si>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</si>
  <si>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</si>
  <si>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</si>
  <si>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</si>
  <si>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</si>
  <si>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</si>
  <si>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</si>
  <si>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</si>
  <si>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</si>
  <si>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</si>
  <si>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</si>
  <si>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</si>
  <si>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</si>
  <si>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</si>
  <si>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</si>
  <si>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</si>
  <si>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</si>
  <si>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</si>
  <si>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</si>
  <si>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</si>
  <si>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</si>
  <si>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</si>
  <si>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</si>
  <si>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</si>
  <si>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</si>
  <si>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</si>
  <si>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</si>
  <si>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</si>
  <si>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</si>
  <si>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</si>
  <si>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</si>
  <si>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</si>
  <si>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</si>
  <si>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</si>
  <si>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</si>
  <si>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</si>
  <si>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</si>
  <si>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</si>
  <si>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</si>
  <si>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</si>
  <si>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</si>
  <si>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</si>
  <si>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</si>
  <si>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</si>
  <si>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</si>
  <si>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</si>
  <si>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</si>
  <si>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</si>
  <si>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</si>
  <si>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</si>
  <si>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</si>
  <si>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</si>
  <si>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</si>
  <si>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</si>
  <si>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</si>
  <si>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</si>
  <si>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</si>
  <si>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</si>
  <si>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</si>
  <si>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</si>
  <si>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</si>
  <si>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</si>
  <si>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</si>
  <si>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</si>
  <si>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</si>
  <si>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</si>
  <si>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</si>
  <si>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</si>
  <si>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</si>
  <si>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</si>
  <si>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</si>
  <si>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</si>
  <si>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</si>
  <si>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</si>
  <si>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</si>
  <si>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</si>
  <si>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</si>
  <si>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</si>
  <si>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</si>
  <si>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</si>
  <si>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</si>
  <si>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</si>
  <si>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</si>
  <si>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</si>
  <si>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</si>
  <si>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</si>
  <si>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</si>
  <si>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</si>
  <si>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</si>
  <si>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</si>
  <si>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</si>
  <si>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</si>
  <si>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</si>
  <si>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</si>
  <si>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</si>
  <si>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</si>
  <si>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</si>
  <si>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</si>
  <si>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</si>
  <si>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</si>
  <si>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</si>
  <si>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</si>
  <si>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</si>
  <si>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</si>
  <si>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</si>
  <si>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</si>
  <si>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</si>
  <si>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</si>
  <si>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</si>
  <si>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</si>
  <si>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</si>
  <si>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</si>
  <si>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</si>
  <si>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</si>
  <si>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</si>
  <si>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</si>
  <si>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</si>
  <si>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</si>
  <si>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</si>
  <si>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</si>
  <si>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</si>
  <si>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</si>
  <si>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</si>
  <si>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</si>
  <si>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</si>
  <si>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</si>
  <si>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</si>
  <si>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</si>
  <si>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</si>
  <si>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</si>
  <si>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</si>
  <si>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</si>
  <si>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</si>
  <si>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</si>
  <si>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</si>
  <si>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</si>
  <si>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</si>
  <si>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</si>
  <si>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</si>
  <si>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</si>
  <si>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</si>
  <si>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</si>
  <si>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</si>
  <si>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</si>
  <si>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</si>
  <si>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</si>
  <si>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</si>
  <si>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</si>
  <si>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</si>
  <si>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</si>
  <si>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</si>
  <si>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</si>
  <si>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</si>
  <si>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</si>
  <si>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</si>
  <si>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</si>
  <si>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</si>
  <si>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</si>
  <si>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</si>
  <si>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</si>
  <si>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</si>
  <si>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</si>
  <si>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</si>
  <si>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</si>
  <si>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</si>
  <si>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</si>
  <si>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</si>
  <si>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</si>
  <si>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</si>
  <si>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</si>
  <si>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</si>
  <si>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</si>
  <si>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</si>
  <si>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</si>
  <si>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</si>
  <si>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</si>
  <si>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</si>
  <si>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</si>
  <si>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</si>
  <si>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</si>
  <si>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</si>
  <si>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</si>
  <si>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</si>
  <si>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</si>
  <si>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</si>
  <si>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</si>
  <si>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</si>
  <si>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</si>
  <si>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</si>
  <si>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</si>
  <si>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</si>
  <si>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</si>
  <si>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</si>
  <si>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</si>
  <si>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</si>
  <si>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</si>
  <si>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</si>
  <si>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</si>
  <si>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</si>
  <si>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</si>
  <si>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</si>
  <si>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</si>
  <si>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</si>
  <si>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</si>
  <si>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</si>
  <si>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</si>
  <si>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</si>
  <si>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</si>
  <si>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</si>
  <si>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</si>
  <si>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</si>
  <si>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</si>
  <si>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</si>
  <si>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</si>
  <si>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</si>
  <si>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</si>
  <si>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</si>
  <si>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</si>
  <si>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</si>
  <si>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</si>
  <si>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</si>
  <si>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</si>
  <si>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</si>
  <si>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</si>
  <si>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</si>
  <si>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</si>
  <si>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</si>
  <si>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</si>
  <si>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</si>
  <si>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</si>
  <si>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</si>
  <si>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</si>
  <si>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</si>
  <si>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</si>
  <si>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</si>
  <si>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</si>
  <si>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</si>
  <si>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</si>
  <si>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</si>
  <si>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</si>
  <si>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</si>
  <si>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</si>
  <si>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</si>
  <si>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</si>
  <si>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</si>
  <si>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</si>
  <si>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</si>
  <si>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</si>
  <si>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</si>
  <si>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</si>
  <si>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</si>
  <si>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</si>
  <si>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</si>
  <si>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</si>
  <si>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</si>
  <si>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</si>
  <si>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</si>
  <si>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</si>
  <si>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</si>
  <si>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</si>
  <si>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</si>
  <si>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</si>
  <si>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</si>
  <si>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</si>
  <si>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</si>
  <si>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</si>
  <si>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</si>
  <si>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</si>
  <si>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</si>
  <si>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</si>
  <si>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</si>
  <si>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</si>
  <si>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</si>
  <si>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</si>
  <si>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</si>
  <si>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</si>
  <si>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</si>
  <si>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</si>
  <si>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</si>
  <si>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</si>
  <si>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</si>
  <si>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</si>
  <si>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</si>
  <si>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</si>
  <si>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</si>
  <si>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</si>
  <si>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</si>
  <si>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</si>
  <si>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</si>
  <si>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</si>
  <si>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</si>
  <si>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</si>
  <si>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</si>
  <si>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</si>
  <si>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</si>
  <si>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</si>
  <si>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</si>
  <si>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</si>
  <si>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</si>
  <si>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</si>
  <si>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</si>
  <si>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</si>
  <si>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</si>
  <si>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</si>
  <si>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</si>
  <si>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</si>
  <si>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</si>
  <si>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</si>
  <si>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</si>
  <si>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</si>
  <si>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</si>
  <si>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</si>
  <si>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</si>
  <si>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</si>
  <si>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</si>
  <si>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</si>
  <si>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</si>
  <si>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</si>
  <si>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</si>
  <si>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</si>
  <si>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</si>
  <si>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</si>
  <si>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</si>
  <si>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</si>
  <si>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</si>
  <si>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</si>
  <si>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</si>
  <si>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</si>
  <si>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</si>
  <si>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</si>
  <si>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</si>
  <si>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</si>
  <si>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</si>
  <si>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</si>
  <si>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</si>
  <si>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</si>
  <si>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</si>
  <si>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</si>
  <si>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</si>
  <si>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</si>
  <si>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</si>
  <si>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</si>
  <si>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</si>
  <si>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</si>
  <si>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</si>
  <si>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</si>
  <si>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</si>
  <si>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</si>
  <si>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</si>
  <si>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</si>
  <si>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</si>
  <si>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</si>
  <si>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</si>
  <si>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</si>
  <si>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</si>
  <si>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</si>
  <si>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</si>
  <si>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</si>
  <si>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</si>
  <si>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</si>
  <si>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</si>
  <si>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</si>
  <si>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</si>
  <si>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</si>
  <si>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</si>
  <si>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</si>
  <si>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</si>
  <si>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</si>
  <si>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</si>
  <si>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</si>
  <si>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</si>
  <si>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</si>
  <si>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</si>
  <si>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</si>
  <si>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</si>
  <si>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</si>
  <si>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</si>
  <si>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</si>
  <si>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</si>
  <si>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</si>
  <si>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</si>
  <si>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</si>
  <si>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</si>
  <si>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</si>
  <si>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</si>
  <si>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</si>
  <si>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</si>
  <si>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</si>
  <si>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</si>
  <si>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</si>
  <si>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</si>
  <si>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</si>
  <si>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</si>
  <si>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</si>
  <si>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</si>
  <si>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</si>
  <si>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</si>
  <si>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</si>
  <si>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</si>
  <si>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</si>
  <si>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</si>
  <si>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</si>
  <si>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</si>
  <si>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</si>
  <si>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</si>
  <si>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</si>
  <si>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</si>
  <si>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</si>
  <si>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</si>
  <si>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</si>
  <si>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</si>
  <si>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</si>
  <si>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</si>
  <si>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</si>
  <si>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</si>
  <si>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</si>
  <si>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</si>
  <si>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</si>
  <si>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</si>
  <si>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</si>
  <si>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</si>
  <si>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</si>
  <si>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</si>
  <si>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</si>
  <si>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</si>
  <si>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</si>
  <si>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</si>
  <si>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</si>
  <si>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</si>
  <si>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</si>
  <si>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</si>
  <si>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</si>
  <si>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</si>
  <si>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</si>
  <si>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</si>
  <si>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</si>
  <si>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</si>
  <si>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</si>
  <si>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</si>
  <si>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</si>
  <si>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</si>
  <si>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</si>
  <si>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</si>
  <si>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</si>
  <si>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</si>
  <si>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</si>
  <si>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</si>
  <si>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</si>
  <si>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</si>
  <si>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</si>
  <si>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</si>
  <si>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</si>
  <si>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</si>
  <si>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</si>
  <si>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</si>
  <si>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</si>
  <si>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</si>
  <si>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</si>
  <si>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</si>
  <si>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</si>
  <si>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</si>
  <si>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</si>
  <si>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</si>
  <si>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</si>
  <si>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</si>
  <si>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</si>
  <si>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</si>
  <si>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</si>
  <si>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</si>
  <si>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</si>
  <si>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</si>
  <si>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</si>
  <si>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</si>
  <si>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</si>
  <si>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</si>
  <si>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</si>
  <si>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</si>
  <si>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</si>
  <si>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</si>
  <si>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</si>
  <si>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</si>
  <si>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</si>
  <si>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</si>
  <si>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</si>
  <si>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</si>
  <si>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</si>
  <si>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</si>
  <si>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</si>
  <si>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</si>
  <si>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</si>
  <si>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</si>
  <si>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</si>
  <si>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</si>
  <si>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</si>
  <si>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</si>
  <si>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</si>
  <si>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</si>
  <si>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</si>
  <si>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</si>
  <si>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</si>
  <si>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</si>
  <si>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</si>
  <si>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</si>
  <si>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</si>
  <si>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</si>
  <si>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</si>
  <si>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</si>
  <si>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</si>
  <si>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</si>
  <si>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</si>
  <si>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</si>
  <si>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</si>
  <si>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</si>
  <si>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</si>
  <si>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</si>
  <si>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</si>
  <si>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</si>
  <si>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</si>
  <si>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</si>
  <si>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</si>
  <si>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</si>
  <si>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</si>
  <si>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</si>
  <si>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</si>
  <si>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</si>
  <si>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</si>
  <si>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</si>
  <si>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</si>
  <si>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</si>
  <si>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</si>
  <si>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</si>
  <si>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</si>
  <si>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</si>
  <si>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</si>
  <si>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</si>
  <si>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</si>
  <si>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</si>
  <si>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</si>
  <si>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</si>
  <si>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</si>
  <si>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</si>
  <si>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</si>
  <si>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</si>
  <si>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</si>
  <si>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</si>
  <si>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</si>
  <si>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</si>
  <si>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</si>
  <si>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</si>
  <si>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</si>
  <si>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</si>
  <si>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</si>
  <si>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</si>
  <si>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</si>
  <si>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</si>
  <si>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</si>
  <si>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</si>
  <si>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</si>
  <si>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</si>
  <si>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</si>
  <si>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</si>
  <si>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</si>
  <si>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</si>
  <si>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</si>
  <si>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</si>
  <si>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</si>
  <si>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</si>
  <si>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</si>
  <si>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</si>
  <si>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</si>
  <si>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</si>
  <si>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</si>
  <si>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</si>
  <si>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</si>
  <si>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</si>
  <si>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</si>
  <si>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</si>
  <si>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</si>
  <si>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</si>
  <si>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</si>
  <si>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</si>
  <si>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</si>
  <si>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</si>
  <si>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</si>
  <si>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</si>
  <si>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</si>
  <si>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</si>
  <si>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</si>
  <si>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</si>
  <si>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</si>
  <si>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</si>
  <si>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</si>
  <si>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</si>
  <si>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</si>
  <si>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</si>
  <si>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</si>
  <si>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</si>
  <si>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</si>
  <si>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</si>
  <si>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</si>
  <si>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</si>
  <si>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</si>
  <si>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</si>
  <si>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</si>
  <si>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</si>
  <si>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</si>
  <si>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</si>
  <si>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</si>
  <si>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</si>
  <si>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</si>
  <si>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</si>
  <si>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</si>
  <si>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</si>
  <si>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</si>
  <si>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</si>
  <si>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</si>
  <si>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</si>
  <si>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</si>
  <si>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</si>
  <si>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</si>
  <si>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</si>
  <si>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</si>
  <si>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</si>
  <si>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</si>
  <si>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</si>
  <si>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</si>
  <si>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</si>
  <si>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</si>
  <si>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</si>
  <si>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</si>
  <si>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</si>
  <si>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</si>
  <si>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</si>
  <si>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</si>
  <si>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</si>
  <si>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</si>
  <si>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</si>
  <si>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</si>
  <si>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</si>
  <si>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</si>
  <si>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</si>
  <si>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</si>
  <si>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</si>
  <si>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</si>
  <si>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</si>
  <si>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</si>
  <si>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</si>
  <si>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</si>
  <si>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</si>
  <si>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</si>
  <si>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</si>
  <si>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</si>
  <si>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</si>
  <si>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</si>
  <si>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</si>
  <si>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</si>
  <si>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</si>
  <si>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</si>
  <si>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</si>
  <si>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</si>
  <si>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</si>
  <si>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</si>
  <si>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</si>
  <si>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</si>
  <si>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</si>
  <si>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</si>
  <si>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</si>
  <si>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</si>
  <si>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</si>
  <si>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</si>
  <si>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</si>
  <si>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</si>
  <si>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</si>
  <si>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</si>
  <si>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</si>
  <si>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</si>
  <si>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</si>
  <si>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</si>
  <si>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</si>
  <si>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</si>
  <si>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</si>
  <si>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</si>
  <si>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</si>
  <si>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</si>
  <si>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</si>
  <si>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</si>
  <si>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</si>
  <si>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</si>
  <si>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</si>
  <si>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</si>
  <si>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</si>
  <si>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</si>
  <si>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</si>
  <si>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</si>
  <si>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</si>
  <si>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</si>
  <si>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</si>
  <si>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</si>
  <si>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</si>
  <si>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</si>
  <si>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</si>
  <si>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</si>
  <si>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</si>
  <si>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</si>
  <si>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</si>
  <si>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</si>
  <si>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</si>
  <si>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</si>
  <si>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</si>
  <si>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</si>
  <si>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</si>
  <si>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</si>
  <si>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</si>
  <si>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</si>
  <si>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</si>
  <si>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</si>
  <si>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</si>
  <si>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</si>
  <si>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</si>
  <si>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</si>
  <si>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</si>
  <si>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</si>
  <si>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</si>
  <si>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</si>
  <si>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</si>
  <si>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</si>
  <si>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</si>
  <si>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</si>
  <si>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</si>
  <si>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</si>
  <si>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</si>
  <si>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</si>
  <si>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</si>
  <si>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</si>
  <si>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</si>
  <si>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</si>
  <si>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</si>
  <si>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</si>
  <si>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</si>
  <si>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</si>
  <si>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</si>
  <si>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</si>
  <si>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</si>
  <si>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</si>
  <si>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</si>
  <si>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</si>
  <si>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</si>
  <si>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</si>
  <si>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</si>
  <si>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</si>
  <si>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</si>
  <si>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</si>
  <si>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</si>
  <si>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</si>
  <si>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</si>
  <si>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</si>
  <si>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</si>
  <si>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</si>
  <si>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</si>
  <si>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</si>
  <si>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</si>
  <si>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</si>
  <si>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</si>
  <si>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</si>
  <si>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</si>
  <si>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</si>
  <si>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</si>
  <si>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</si>
  <si>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</si>
  <si>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</si>
  <si>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</si>
  <si>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</si>
  <si>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</si>
  <si>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</si>
  <si>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</si>
  <si>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</si>
  <si>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</si>
  <si>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</si>
  <si>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</si>
  <si>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</si>
  <si>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</si>
  <si>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</si>
  <si>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</si>
  <si>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</si>
  <si>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</si>
  <si>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</si>
  <si>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</si>
  <si>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</si>
  <si>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</si>
  <si>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</si>
  <si>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</si>
  <si>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</si>
  <si>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</si>
  <si>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</si>
  <si>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</si>
  <si>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</si>
  <si>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</si>
  <si>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</si>
  <si>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</si>
  <si>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</si>
  <si>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</si>
  <si>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</si>
  <si>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</si>
  <si>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</si>
  <si>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</si>
  <si>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</si>
  <si>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</si>
  <si>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</si>
  <si>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</si>
  <si>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</si>
  <si>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</si>
  <si>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</si>
  <si>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</si>
  <si>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</si>
  <si>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</si>
  <si>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</si>
  <si>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</si>
  <si>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</si>
  <si>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</si>
  <si>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</si>
  <si>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</si>
  <si>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</si>
  <si>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</si>
  <si>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</si>
  <si>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</si>
  <si>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</si>
  <si>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</si>
  <si>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</si>
  <si>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</si>
  <si>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</si>
  <si>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</si>
  <si>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</si>
  <si>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</si>
  <si>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</si>
  <si>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</si>
  <si>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</si>
  <si>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</si>
  <si>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</si>
  <si>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</si>
  <si>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</si>
  <si>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</si>
  <si>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</si>
  <si>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</si>
  <si>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</si>
  <si>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</si>
  <si>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</si>
  <si>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</si>
  <si>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</si>
  <si>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</si>
  <si>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</si>
  <si>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</si>
  <si>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</si>
  <si>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</si>
  <si>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</si>
  <si>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</si>
  <si>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</si>
  <si>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</si>
  <si>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</si>
  <si>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</si>
  <si>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</si>
  <si>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</si>
  <si>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</si>
  <si>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</si>
  <si>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</si>
  <si>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</si>
  <si>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</si>
  <si>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</si>
  <si>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</si>
  <si>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</si>
  <si>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</si>
  <si>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</si>
  <si>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</si>
  <si>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</si>
  <si>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</si>
  <si>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</si>
  <si>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</si>
  <si>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</si>
  <si>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</si>
  <si>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</si>
  <si>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</si>
  <si>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</si>
  <si>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</si>
  <si>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</si>
  <si>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</si>
  <si>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</si>
  <si>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</si>
  <si>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</si>
  <si>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</si>
  <si>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</si>
  <si>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</si>
  <si>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</si>
  <si>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</si>
  <si>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</si>
  <si>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</si>
  <si>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</si>
  <si>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</si>
  <si>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</si>
  <si>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</si>
  <si>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</si>
  <si>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</si>
  <si>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</si>
  <si>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</si>
  <si>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</si>
  <si>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</si>
  <si>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</si>
  <si>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</si>
  <si>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</si>
  <si>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</si>
  <si>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</si>
  <si>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</si>
  <si>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</si>
  <si>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</si>
  <si>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</si>
  <si>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</si>
  <si>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</si>
  <si>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</si>
  <si>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</si>
  <si>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</si>
  <si>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</si>
  <si>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</si>
  <si>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</si>
  <si>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</si>
  <si>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</si>
  <si>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</si>
  <si>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</si>
  <si>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</si>
  <si>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</si>
  <si>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</si>
  <si>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</si>
  <si>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</si>
  <si>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</si>
  <si>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</si>
  <si>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</si>
  <si>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</si>
  <si>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</si>
  <si>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</si>
  <si>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</si>
  <si>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</si>
  <si>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</si>
  <si>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</si>
  <si>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</si>
  <si>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</si>
  <si>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</si>
  <si>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</si>
  <si>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</si>
  <si>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</si>
  <si>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</si>
  <si>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</si>
  <si>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</si>
  <si>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</si>
  <si>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</si>
  <si>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</si>
  <si>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</si>
  <si>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</si>
  <si>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</si>
  <si>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</si>
  <si>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</si>
  <si>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</si>
  <si>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</si>
  <si>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</si>
  <si>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</si>
  <si>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</si>
  <si>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</si>
  <si>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</si>
  <si>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</si>
  <si>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</si>
  <si>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</si>
  <si>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</si>
  <si>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</si>
  <si>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</si>
  <si>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</si>
  <si>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</si>
  <si>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</si>
  <si>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</si>
  <si>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</si>
  <si>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</si>
  <si>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</si>
  <si>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</si>
  <si>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</si>
  <si>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</si>
  <si>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</si>
  <si>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</si>
  <si>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</si>
  <si>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</si>
  <si>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</si>
  <si>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</si>
  <si>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</si>
  <si>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</si>
  <si>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</si>
  <si>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</si>
  <si>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</si>
  <si>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</si>
  <si>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</si>
  <si>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</si>
  <si>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</si>
  <si>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</si>
  <si>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</si>
  <si>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</si>
  <si>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</si>
  <si>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</si>
  <si>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</si>
  <si>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</si>
  <si>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</si>
  <si>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</si>
  <si>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</si>
  <si>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</si>
  <si>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</si>
  <si>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</si>
  <si>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</si>
  <si>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</si>
  <si>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</si>
  <si>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</si>
  <si>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</si>
  <si>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</si>
  <si>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</si>
  <si>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</si>
  <si>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</si>
  <si>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</si>
  <si>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</si>
  <si>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</si>
  <si>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</si>
  <si>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</si>
  <si>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</si>
  <si>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</si>
  <si>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</si>
  <si>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</si>
  <si>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</si>
  <si>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</si>
  <si>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</si>
  <si>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</si>
  <si>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</si>
  <si>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</si>
  <si>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</si>
  <si>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</si>
  <si>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</si>
  <si>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</si>
  <si>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</si>
  <si>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</si>
  <si>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</si>
  <si>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</si>
  <si>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</si>
  <si>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</si>
  <si>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</si>
  <si>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</si>
  <si>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</si>
  <si>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</si>
  <si>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</si>
  <si>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</si>
  <si>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</si>
  <si>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</si>
  <si>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</si>
  <si>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</si>
  <si>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</si>
  <si>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</si>
  <si>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</si>
  <si>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</si>
  <si>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</si>
  <si>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</si>
  <si>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</si>
  <si>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</si>
  <si>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</si>
  <si>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</si>
  <si>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</si>
  <si>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</si>
  <si>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</si>
  <si>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</si>
  <si>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</si>
  <si>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</si>
  <si>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</si>
  <si>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</si>
  <si>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</si>
  <si>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</si>
  <si>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</si>
  <si>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</si>
  <si>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</si>
  <si>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</si>
  <si>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</si>
  <si>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</si>
  <si>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</si>
  <si>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</si>
  <si>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</si>
  <si>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</si>
  <si>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</si>
  <si>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</si>
  <si>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</si>
  <si>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</si>
  <si>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</si>
  <si>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</si>
  <si>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</si>
  <si>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</si>
  <si>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</si>
  <si>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</si>
  <si>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</si>
  <si>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</si>
  <si>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</si>
  <si>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</si>
  <si>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</si>
  <si>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</si>
  <si>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</si>
  <si>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</si>
  <si>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</si>
  <si>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</si>
  <si>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</si>
  <si>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</si>
  <si>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</si>
  <si>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</si>
  <si>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</si>
  <si>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</si>
  <si>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</si>
  <si>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</si>
  <si>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</si>
  <si>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</si>
  <si>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</si>
  <si>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</si>
  <si>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</si>
  <si>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</si>
  <si>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</si>
  <si>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</si>
  <si>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</si>
  <si>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</si>
  <si>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</si>
  <si>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</si>
  <si>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</si>
  <si>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</si>
  <si>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</si>
  <si>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</si>
  <si>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</si>
  <si>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</si>
  <si>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</si>
  <si>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</si>
  <si>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</si>
  <si>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</si>
  <si>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</si>
  <si>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</si>
  <si>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</si>
  <si>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</si>
  <si>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</si>
  <si>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</si>
  <si>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</si>
  <si>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</si>
  <si>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</si>
  <si>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</si>
  <si>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</si>
  <si>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</si>
  <si>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</si>
  <si>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</si>
  <si>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</si>
  <si>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</si>
  <si>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</si>
  <si>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</si>
  <si>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</si>
  <si>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</si>
  <si>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</si>
  <si>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</si>
  <si>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</si>
  <si>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</si>
  <si>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</si>
  <si>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</si>
  <si>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</si>
  <si>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</si>
  <si>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</si>
  <si>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</si>
  <si>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</si>
  <si>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</si>
  <si>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</si>
  <si>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</si>
  <si>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</si>
  <si>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</si>
  <si>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</si>
  <si>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</si>
  <si>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</si>
  <si>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</si>
  <si>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</si>
  <si>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</si>
  <si>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</si>
  <si>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</si>
  <si>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</si>
  <si>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</si>
  <si>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</si>
  <si>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</si>
  <si>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</si>
  <si>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</si>
  <si>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</si>
  <si>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</si>
  <si>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</si>
  <si>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</si>
  <si>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</si>
  <si>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</si>
  <si>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</si>
  <si>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</si>
  <si>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</si>
  <si>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</si>
  <si>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</si>
  <si>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</si>
  <si>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</si>
  <si>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</si>
  <si>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</si>
  <si>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</si>
  <si>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</si>
  <si>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</si>
  <si>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</si>
  <si>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</si>
  <si>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</si>
  <si>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</si>
  <si>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</si>
  <si>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</si>
  <si>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</si>
  <si>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</si>
  <si>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</si>
  <si>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</si>
  <si>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</si>
  <si>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</si>
  <si>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</si>
  <si>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</si>
  <si>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</si>
  <si>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</si>
  <si>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</si>
  <si>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</si>
  <si>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</si>
  <si>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</si>
  <si>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</si>
  <si>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</si>
  <si>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</si>
  <si>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</si>
  <si>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</si>
  <si>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</si>
  <si>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</si>
  <si>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</si>
  <si>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</si>
  <si>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</si>
  <si>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</si>
  <si>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</si>
  <si>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</si>
  <si>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</si>
  <si>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</si>
  <si>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</si>
  <si>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</si>
  <si>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</si>
  <si>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</si>
  <si>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</si>
  <si>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</si>
  <si>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</si>
  <si>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</si>
  <si>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</si>
  <si>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</si>
  <si>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</si>
  <si>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</si>
  <si>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</si>
  <si>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</si>
  <si>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</si>
  <si>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</si>
  <si>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</si>
  <si>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</si>
  <si>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</si>
  <si>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</si>
  <si>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</si>
  <si>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</si>
  <si>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</si>
  <si>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</si>
  <si>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</si>
  <si>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</si>
  <si>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</si>
  <si>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</si>
  <si>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</si>
  <si>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</si>
  <si>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</si>
  <si>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</si>
  <si>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</si>
  <si>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</si>
  <si>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</si>
  <si>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</si>
  <si>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</si>
  <si>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</si>
  <si>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</si>
  <si>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</si>
  <si>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</si>
  <si>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</si>
  <si>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</si>
  <si>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</si>
  <si>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</si>
  <si>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</si>
  <si>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</si>
  <si>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</si>
  <si>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</si>
  <si>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</si>
  <si>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</si>
  <si>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</si>
  <si>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</si>
  <si>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</si>
  <si>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</si>
  <si>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</si>
  <si>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</si>
  <si>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</si>
  <si>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</si>
  <si>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</si>
  <si>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</si>
  <si>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</si>
  <si>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</si>
  <si>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</si>
  <si>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</si>
  <si>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</si>
  <si>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</si>
  <si>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</si>
  <si>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</si>
  <si>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</si>
  <si>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</si>
  <si>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</si>
  <si>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</si>
  <si>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</si>
  <si>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</si>
  <si>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</si>
  <si>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</si>
  <si>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</si>
  <si>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</si>
  <si>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</si>
  <si>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</si>
  <si>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</si>
  <si>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</si>
  <si>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</si>
  <si>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</si>
  <si>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</si>
  <si>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</si>
  <si>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</si>
  <si>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</si>
  <si>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</si>
  <si>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</si>
  <si>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</si>
  <si>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</si>
  <si>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</si>
  <si>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</si>
  <si>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</si>
  <si>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</si>
  <si>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</si>
  <si>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</si>
  <si>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</si>
  <si>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</si>
  <si>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</si>
  <si>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</si>
  <si>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</si>
  <si>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</si>
  <si>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</si>
  <si>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</si>
  <si>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</si>
  <si>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</si>
  <si>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</si>
  <si>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</si>
  <si>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</si>
  <si>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</si>
  <si>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</si>
  <si>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</si>
  <si>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</si>
  <si>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</si>
  <si>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</si>
  <si>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</si>
  <si>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</si>
  <si>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</si>
  <si>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</si>
  <si>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</si>
  <si>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</si>
  <si>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</si>
  <si>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</si>
  <si>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</si>
  <si>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</si>
  <si>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</si>
  <si>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</si>
  <si>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</si>
  <si>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</si>
  <si>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</si>
  <si>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</si>
  <si>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</si>
  <si>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</si>
  <si>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</si>
  <si>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</si>
  <si>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</si>
  <si>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</si>
  <si>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</si>
  <si>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</si>
  <si>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</si>
  <si>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</si>
  <si>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</si>
  <si>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</si>
  <si>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</si>
  <si>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</si>
  <si>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</si>
  <si>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</si>
  <si>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</si>
  <si>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</si>
  <si>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</si>
  <si>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</si>
  <si>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</si>
  <si>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</si>
  <si>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</si>
  <si>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</si>
  <si>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</si>
  <si>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</si>
  <si>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</si>
  <si>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</si>
  <si>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</si>
  <si>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</si>
  <si>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</si>
  <si>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</si>
  <si>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</si>
  <si>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</si>
  <si>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</si>
  <si>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</si>
  <si>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</si>
  <si>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</si>
  <si>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</si>
  <si>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</si>
  <si>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</si>
  <si>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</si>
  <si>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</si>
  <si>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</si>
  <si>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</si>
  <si>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</si>
  <si>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</si>
  <si>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</si>
  <si>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</si>
  <si>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</si>
  <si>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</si>
  <si>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</si>
  <si>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</si>
  <si>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</si>
  <si>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</si>
  <si>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</si>
  <si>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</si>
  <si>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</si>
  <si>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</si>
  <si>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</si>
  <si>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</si>
  <si>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</si>
  <si>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</si>
  <si>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</si>
  <si>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</si>
  <si>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</si>
  <si>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</si>
  <si>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</si>
  <si>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</si>
  <si>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</si>
  <si>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</si>
  <si>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</si>
  <si>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</si>
  <si>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</si>
  <si>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</si>
  <si>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</si>
  <si>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</si>
  <si>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</si>
  <si>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</si>
  <si>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</si>
  <si>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</si>
  <si>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</si>
  <si>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</si>
  <si>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</si>
  <si>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</si>
  <si>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</si>
  <si>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</si>
  <si>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</si>
  <si>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</si>
  <si>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</si>
  <si>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</si>
  <si>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</si>
  <si>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</si>
  <si>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</si>
  <si>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</si>
  <si>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</si>
  <si>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</si>
  <si>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</si>
  <si>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</si>
  <si>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</si>
  <si>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</si>
  <si>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</si>
  <si>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</si>
  <si>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</si>
  <si>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</si>
  <si>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</si>
  <si>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</si>
  <si>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</si>
  <si>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</si>
  <si>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</si>
  <si>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</si>
  <si>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</si>
  <si>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</si>
  <si>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</si>
  <si>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</si>
  <si>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</si>
  <si>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</si>
  <si>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</si>
  <si>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</si>
  <si>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</si>
  <si>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</si>
  <si>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</si>
  <si>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</si>
  <si>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</si>
  <si>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</si>
  <si>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</si>
  <si>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</si>
  <si>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</si>
  <si>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</si>
  <si>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</si>
  <si>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</si>
  <si>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</si>
  <si>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</si>
  <si>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</si>
  <si>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</si>
  <si>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</si>
  <si>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</si>
  <si>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</si>
  <si>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</si>
  <si>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</si>
  <si>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</si>
  <si>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</si>
  <si>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</si>
  <si>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</si>
  <si>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</si>
  <si>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</si>
  <si>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</si>
  <si>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</si>
  <si>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</si>
  <si>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</si>
  <si>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</si>
  <si>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</si>
  <si>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</si>
  <si>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</si>
  <si>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</si>
  <si>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</si>
  <si>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</si>
  <si>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</si>
  <si>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</si>
  <si>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</si>
  <si>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</si>
  <si>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</si>
  <si>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</si>
  <si>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</si>
  <si>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</si>
  <si>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</si>
  <si>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</si>
  <si>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</si>
  <si>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</si>
  <si>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</si>
  <si>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</si>
  <si>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</si>
  <si>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</si>
  <si>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</si>
  <si>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</si>
  <si>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</si>
  <si>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</si>
  <si>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</si>
  <si>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</si>
  <si>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</si>
  <si>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</si>
  <si>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</si>
  <si>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</si>
  <si>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</si>
  <si>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</si>
  <si>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</si>
  <si>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</si>
  <si>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</si>
  <si>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</si>
  <si>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</si>
  <si>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</si>
  <si>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</si>
  <si>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</si>
  <si>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</si>
  <si>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</si>
  <si>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</si>
  <si>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</si>
  <si>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</si>
  <si>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</si>
  <si>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</si>
  <si>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</si>
  <si>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</si>
  <si>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</si>
  <si>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</si>
  <si>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</si>
  <si>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</si>
  <si>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</si>
  <si>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</si>
  <si>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</si>
  <si>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</si>
  <si>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</si>
  <si>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</si>
  <si>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</si>
  <si>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</si>
  <si>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</si>
  <si>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</si>
  <si>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</si>
  <si>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</si>
  <si>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</si>
  <si>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</si>
  <si>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</si>
  <si>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</si>
  <si>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</si>
  <si>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</si>
  <si>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</si>
  <si>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</si>
  <si>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</si>
  <si>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</si>
  <si>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</si>
  <si>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</si>
  <si>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</si>
  <si>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</si>
  <si>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</si>
  <si>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</si>
  <si>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</si>
  <si>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</si>
  <si>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</si>
  <si>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</si>
  <si>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</si>
  <si>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</si>
  <si>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</si>
  <si>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</si>
  <si>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</si>
  <si>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</si>
  <si>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</si>
  <si>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</si>
  <si>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</si>
  <si>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</si>
  <si>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</si>
  <si>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</si>
  <si>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</si>
  <si>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</si>
  <si>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</si>
  <si>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</si>
  <si>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</si>
  <si>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</si>
  <si>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</si>
  <si>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</si>
  <si>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</si>
  <si>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</si>
  <si>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</si>
  <si>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</si>
  <si>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</si>
  <si>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</si>
  <si>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</si>
  <si>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</si>
  <si>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</si>
  <si>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</si>
  <si>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</si>
  <si>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</si>
  <si>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</si>
  <si>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</si>
  <si>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</si>
  <si>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</si>
  <si>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</si>
  <si>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</si>
  <si>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</si>
  <si>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</si>
  <si>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</si>
  <si>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</si>
  <si>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</si>
  <si>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</si>
  <si>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</si>
  <si>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</si>
  <si>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</si>
  <si>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</si>
  <si>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</si>
  <si>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</si>
  <si>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</si>
  <si>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</si>
  <si>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</si>
  <si>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</si>
  <si>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</si>
  <si>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</si>
  <si>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</si>
  <si>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</si>
  <si>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</si>
  <si>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</si>
  <si>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</si>
  <si>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</si>
  <si>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</si>
  <si>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</si>
  <si>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</si>
  <si>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</si>
  <si>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</si>
  <si>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</si>
  <si>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</si>
  <si>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</si>
  <si>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</si>
  <si>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</si>
  <si>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</si>
  <si>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</si>
  <si>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</si>
  <si>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</si>
  <si>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</si>
  <si>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</si>
  <si>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</si>
  <si>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</si>
  <si>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</si>
  <si>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</si>
  <si>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</si>
  <si>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</si>
  <si>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</si>
  <si>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</si>
  <si>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</si>
  <si>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</si>
  <si>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</si>
  <si>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</si>
  <si>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</si>
  <si>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</si>
  <si>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</si>
  <si>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</si>
  <si>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</si>
  <si>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</si>
  <si>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</si>
  <si>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</si>
  <si>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</si>
  <si>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</si>
  <si>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</si>
  <si>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</si>
  <si>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</si>
  <si>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</si>
  <si>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</si>
  <si>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</si>
  <si>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</si>
  <si>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</si>
  <si>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</si>
  <si>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</si>
  <si>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</si>
  <si>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</si>
  <si>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</si>
  <si>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</si>
  <si>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</si>
  <si>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</si>
  <si>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</si>
  <si>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</si>
  <si>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</si>
  <si>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</si>
  <si>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</si>
  <si>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</si>
  <si>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</si>
  <si>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</si>
  <si>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</si>
  <si>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</si>
  <si>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</si>
  <si>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</si>
  <si>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</si>
  <si>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</si>
  <si>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</si>
  <si>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</si>
  <si>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</si>
  <si>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</si>
  <si>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</si>
  <si>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</si>
  <si>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</si>
  <si>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</si>
  <si>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</si>
  <si>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</si>
  <si>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</si>
  <si>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</si>
  <si>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</si>
  <si>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</si>
  <si>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</si>
  <si>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</si>
  <si>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</si>
  <si>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</si>
  <si>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</si>
  <si>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</si>
  <si>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</si>
  <si>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</si>
  <si>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</si>
  <si>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</si>
  <si>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</si>
  <si>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</si>
  <si>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</si>
  <si>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</si>
  <si>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</si>
  <si>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</si>
  <si>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</si>
  <si>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</si>
  <si>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</si>
  <si>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</si>
  <si>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</si>
  <si>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</si>
  <si>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</si>
  <si>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</si>
  <si>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</si>
  <si>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</si>
  <si>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</si>
  <si>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</si>
  <si>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</si>
  <si>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</si>
  <si>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</si>
  <si>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</si>
  <si>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</si>
  <si>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</si>
  <si>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</si>
  <si>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</si>
  <si>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</si>
  <si>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</si>
  <si>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</si>
  <si>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</si>
  <si>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</si>
  <si>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</si>
  <si>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</si>
  <si>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</si>
  <si>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</si>
  <si>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</si>
  <si>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</si>
  <si>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</si>
  <si>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</si>
  <si>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</si>
  <si>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</si>
  <si>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</si>
  <si>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</si>
  <si>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</si>
  <si>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</si>
  <si>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</si>
  <si>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</si>
  <si>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</si>
  <si>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</si>
  <si>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</si>
  <si>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</si>
  <si>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</si>
  <si>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</si>
  <si>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</si>
  <si>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</si>
  <si>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</si>
  <si>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</si>
  <si>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</si>
  <si>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</si>
  <si>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</si>
  <si>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</si>
  <si>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</si>
  <si>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</si>
  <si>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</si>
  <si>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</si>
  <si>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</si>
  <si>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</si>
  <si>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</si>
  <si>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</si>
  <si>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</si>
  <si>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</si>
  <si>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</si>
  <si>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</si>
  <si>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</si>
  <si>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</si>
  <si>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</si>
  <si>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</si>
  <si>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</si>
  <si>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</si>
  <si>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</si>
  <si>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</si>
  <si>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</si>
  <si>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</si>
  <si>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</si>
  <si>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</si>
  <si>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</si>
  <si>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</si>
  <si>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</si>
  <si>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</si>
  <si>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</si>
  <si>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</si>
  <si>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</si>
  <si>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</si>
  <si>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</si>
  <si>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</si>
  <si>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</si>
  <si>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</si>
  <si>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</si>
  <si>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</si>
  <si>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</si>
  <si>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</si>
  <si>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</si>
  <si>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</si>
  <si>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</si>
  <si>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</si>
  <si>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</si>
  <si>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</si>
  <si>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</si>
  <si>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</si>
  <si>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</si>
  <si>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</si>
  <si>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</si>
  <si>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</si>
  <si>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</si>
  <si>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</si>
  <si>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</si>
  <si>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</si>
  <si>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</si>
  <si>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</si>
  <si>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</si>
  <si>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</si>
  <si>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</si>
  <si>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</si>
  <si>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</si>
  <si>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</si>
  <si>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</si>
  <si>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</si>
  <si>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</si>
  <si>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</si>
  <si>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</si>
  <si>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</si>
  <si>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</si>
  <si>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</si>
  <si>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</si>
  <si>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</si>
  <si>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</si>
  <si>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</si>
  <si>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</si>
  <si>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</si>
  <si>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</si>
  <si>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</si>
  <si>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</si>
  <si>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</si>
  <si>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</si>
  <si>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</si>
  <si>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</si>
  <si>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</si>
  <si>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</si>
  <si>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</si>
  <si>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</si>
  <si>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</si>
  <si>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</si>
  <si>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</si>
  <si>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</si>
  <si>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</si>
  <si>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</si>
  <si>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</si>
  <si>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</si>
  <si>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</si>
  <si>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</si>
  <si>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</si>
  <si>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</si>
  <si>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</si>
  <si>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</si>
  <si>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</si>
  <si>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</si>
  <si>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</si>
  <si>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</si>
  <si>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</si>
  <si>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</si>
  <si>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</si>
  <si>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</si>
  <si>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</si>
  <si>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</si>
  <si>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</si>
  <si>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</si>
  <si>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</si>
  <si>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</si>
  <si>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</si>
  <si>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</si>
  <si>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</si>
  <si>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</si>
  <si>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</si>
  <si>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</si>
  <si>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</si>
  <si>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</si>
  <si>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</si>
  <si>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</si>
  <si>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</si>
  <si>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</si>
  <si>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</si>
  <si>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</si>
  <si>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</si>
  <si>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</si>
  <si>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</si>
  <si>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</si>
  <si>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</si>
  <si>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</si>
  <si>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</si>
  <si>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</si>
  <si>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</si>
  <si>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</si>
  <si>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</si>
  <si>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</si>
  <si>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</si>
  <si>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</si>
  <si>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</si>
  <si>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</si>
  <si>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</si>
  <si>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</si>
  <si>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</si>
  <si>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</si>
  <si>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</si>
  <si>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</si>
  <si>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</si>
  <si>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</si>
  <si>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</si>
  <si>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</si>
  <si>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</si>
  <si>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</si>
  <si>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</si>
  <si>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</si>
  <si>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</si>
  <si>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</si>
  <si>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</si>
  <si>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</si>
  <si>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</si>
  <si>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</si>
  <si>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</si>
  <si>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</si>
  <si>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</si>
  <si>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</si>
  <si>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</si>
  <si>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</si>
  <si>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</si>
  <si>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</si>
  <si>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</si>
  <si>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</si>
  <si>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</si>
  <si>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</si>
  <si>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</si>
  <si>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</si>
  <si>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</si>
  <si>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</si>
  <si>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</si>
  <si>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</si>
  <si>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</si>
  <si>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</si>
  <si>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</si>
  <si>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</si>
  <si>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</si>
  <si>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</si>
  <si>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</si>
  <si>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</si>
  <si>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</si>
  <si>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</si>
  <si>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</si>
  <si>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</si>
  <si>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</si>
  <si>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</si>
  <si>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</si>
  <si>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</si>
  <si>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</si>
  <si>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</si>
  <si>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</si>
  <si>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</si>
  <si>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</si>
  <si>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</si>
  <si>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</si>
  <si>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</si>
  <si>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</si>
  <si>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</si>
  <si>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</si>
  <si>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</si>
  <si>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</si>
  <si>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</si>
  <si>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</si>
  <si>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</si>
  <si>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</si>
  <si>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</si>
  <si>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</si>
  <si>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</si>
  <si>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</si>
  <si>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</si>
  <si>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</si>
  <si>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</si>
  <si>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</si>
  <si>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</si>
  <si>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</si>
  <si>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</si>
  <si>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</si>
  <si>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</si>
  <si>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</si>
  <si>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</si>
  <si>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</si>
  <si>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</si>
  <si>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</si>
  <si>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</si>
  <si>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</si>
  <si>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</si>
  <si>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</si>
  <si>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</si>
  <si>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</si>
  <si>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</si>
  <si>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</si>
  <si>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</si>
  <si>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</si>
  <si>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</si>
  <si>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</si>
  <si>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</si>
  <si>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</si>
  <si>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</si>
  <si>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</si>
  <si>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</si>
  <si>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</si>
  <si>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</si>
  <si>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</si>
  <si>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</si>
  <si>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</si>
  <si>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</si>
  <si>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</si>
  <si>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</si>
  <si>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</si>
  <si>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</si>
  <si>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</si>
  <si>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</si>
  <si>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</si>
  <si>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</si>
  <si>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</si>
  <si>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</si>
  <si>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</si>
  <si>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</si>
  <si>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</si>
  <si>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</si>
  <si>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</si>
  <si>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</si>
  <si>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</si>
  <si>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</si>
  <si>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</si>
  <si>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</si>
  <si>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</si>
  <si>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</si>
  <si>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</si>
  <si>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</si>
  <si>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</si>
  <si>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</si>
  <si>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</si>
  <si>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</si>
  <si>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</si>
  <si>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</si>
  <si>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</si>
  <si>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</si>
  <si>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</si>
  <si>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</si>
  <si>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</si>
  <si>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</si>
  <si>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</si>
  <si>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</si>
  <si>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</si>
  <si>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</si>
  <si>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</si>
  <si>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</si>
  <si>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</si>
  <si>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</si>
  <si>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</si>
  <si>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</si>
  <si>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</si>
  <si>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</si>
  <si>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</si>
  <si>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</si>
  <si>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</si>
  <si>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</si>
  <si>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</si>
  <si>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</si>
  <si>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</si>
  <si>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</si>
  <si>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</si>
  <si>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</si>
  <si>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</si>
  <si>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</si>
  <si>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</si>
  <si>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</si>
  <si>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</si>
  <si>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</si>
  <si>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</si>
  <si>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</si>
  <si>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</si>
  <si>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</si>
  <si>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</si>
  <si>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</si>
  <si>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</si>
  <si>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</si>
  <si>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</si>
  <si>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</si>
  <si>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</si>
  <si>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</si>
  <si>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</si>
  <si>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</si>
  <si>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</si>
  <si>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</si>
  <si>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</si>
  <si>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</si>
  <si>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</si>
  <si>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</si>
  <si>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</si>
  <si>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</si>
  <si>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</si>
  <si>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</si>
  <si>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</si>
  <si>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</si>
  <si>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</si>
  <si>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</si>
  <si>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</si>
  <si>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</si>
  <si>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</si>
  <si>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</si>
  <si>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</si>
  <si>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</si>
  <si>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</si>
  <si>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</si>
  <si>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</si>
  <si>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</si>
  <si>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</si>
  <si>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</si>
  <si>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</si>
  <si>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</si>
  <si>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</si>
  <si>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</si>
  <si>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</si>
  <si>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</si>
  <si>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</si>
  <si>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</si>
  <si>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</si>
  <si>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</si>
  <si>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</si>
  <si>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</si>
  <si>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</si>
  <si>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</si>
  <si>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</si>
  <si>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</si>
  <si>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</si>
  <si>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</si>
  <si>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</si>
  <si>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</si>
  <si>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</si>
  <si>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</si>
  <si>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</si>
  <si>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</si>
  <si>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</si>
  <si>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</si>
  <si>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</si>
  <si>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</si>
  <si>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</si>
  <si>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</si>
  <si>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</si>
  <si>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</si>
  <si>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</si>
  <si>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</si>
  <si>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</si>
  <si>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</si>
  <si>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</si>
  <si>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</si>
  <si>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</si>
  <si>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</si>
  <si>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</si>
  <si>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</si>
  <si>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</si>
  <si>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</si>
  <si>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</si>
  <si>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</si>
  <si>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</si>
  <si>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</si>
  <si>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</si>
  <si>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</si>
  <si>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</si>
  <si>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</si>
  <si>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</si>
  <si>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</si>
  <si>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</si>
  <si>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</si>
  <si>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</si>
  <si>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</si>
  <si>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</si>
  <si>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</si>
  <si>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</si>
  <si>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</si>
  <si>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</si>
  <si>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</si>
  <si>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</si>
  <si>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</si>
  <si>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</si>
  <si>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</si>
  <si>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</si>
  <si>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</si>
  <si>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</si>
  <si>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</si>
  <si>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</si>
  <si>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</si>
  <si>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</si>
  <si>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</si>
  <si>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</si>
  <si>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</si>
  <si>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</si>
  <si>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</si>
  <si>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</si>
  <si>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</si>
  <si>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</si>
  <si>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</si>
  <si>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</si>
  <si>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</si>
  <si>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</si>
  <si>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</si>
  <si>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</si>
  <si>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</si>
  <si>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</si>
  <si>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</si>
  <si>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</si>
  <si>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</si>
  <si>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</si>
  <si>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</si>
  <si>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</si>
  <si>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</si>
  <si>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</si>
  <si>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</si>
  <si>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</si>
  <si>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</si>
  <si>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</si>
  <si>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</si>
  <si>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</si>
  <si>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</si>
  <si>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</si>
  <si>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</si>
  <si>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</si>
  <si>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</si>
  <si>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</si>
  <si>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</si>
  <si>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</si>
  <si>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</si>
  <si>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</si>
  <si>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</si>
  <si>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</si>
  <si>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</si>
  <si>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</si>
  <si>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</si>
  <si>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</si>
  <si>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</si>
  <si>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</si>
  <si>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</si>
  <si>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</si>
  <si>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</si>
  <si>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</si>
  <si>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</si>
  <si>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</si>
  <si>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</si>
  <si>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</si>
  <si>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</si>
  <si>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</si>
  <si>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</si>
  <si>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</si>
  <si>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</si>
  <si>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</si>
  <si>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</si>
  <si>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</si>
  <si>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</si>
  <si>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</si>
  <si>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</si>
  <si>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</si>
  <si>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</si>
  <si>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</si>
  <si>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</si>
  <si>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</si>
  <si>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</si>
  <si>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</si>
  <si>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</si>
  <si>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</si>
  <si>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</si>
  <si>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</si>
  <si>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</si>
  <si>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</si>
  <si>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</si>
  <si>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</si>
  <si>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</si>
  <si>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</si>
  <si>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</si>
  <si>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</si>
  <si>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</si>
  <si>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</si>
  <si>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</si>
  <si>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</si>
  <si>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</si>
  <si>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</si>
  <si>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</si>
  <si>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</si>
  <si>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</si>
  <si>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</si>
  <si>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</si>
  <si>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</si>
  <si>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</si>
  <si>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</si>
  <si>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</si>
  <si>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</si>
  <si>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</si>
  <si>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</si>
  <si>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</si>
  <si>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</si>
  <si>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</si>
  <si>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</si>
  <si>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</si>
  <si>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</si>
  <si>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</si>
  <si>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</si>
  <si>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</si>
  <si>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</si>
  <si>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</si>
  <si>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</si>
  <si>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</si>
  <si>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</si>
  <si>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</si>
  <si>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</si>
  <si>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</si>
  <si>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</si>
  <si>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</si>
  <si>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</si>
  <si>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</si>
  <si>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</si>
  <si>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</si>
  <si>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</si>
  <si>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</si>
  <si>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</si>
  <si>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</si>
  <si>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</si>
  <si>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</si>
  <si>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</si>
  <si>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</si>
  <si>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</si>
  <si>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</si>
  <si>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</si>
  <si>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</si>
  <si>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</si>
  <si>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</si>
  <si>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</si>
  <si>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</si>
  <si>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</si>
  <si>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</si>
  <si>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</si>
  <si>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</si>
  <si>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</si>
  <si>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</si>
  <si>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</si>
  <si>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</si>
  <si>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</si>
  <si>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</si>
  <si>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</si>
  <si>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</si>
  <si>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</si>
  <si>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</si>
  <si>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</si>
  <si>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</si>
  <si>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</si>
  <si>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</si>
  <si>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</si>
  <si>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</si>
  <si>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</si>
  <si>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</si>
  <si>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</si>
  <si>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</si>
  <si>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</si>
  <si>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</si>
  <si>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</si>
  <si>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</si>
  <si>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</si>
  <si>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</si>
  <si>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</si>
  <si>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</si>
  <si>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</si>
  <si>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</si>
  <si>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</si>
  <si>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</si>
  <si>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</si>
  <si>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</si>
  <si>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</si>
  <si>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</si>
  <si>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</si>
  <si>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</si>
  <si>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</si>
  <si>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</si>
  <si>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</si>
  <si>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</si>
  <si>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</si>
  <si>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</si>
  <si>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</si>
  <si>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</si>
  <si>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</si>
  <si>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</si>
  <si>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</si>
  <si>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</si>
  <si>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</si>
  <si>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</si>
  <si>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</si>
  <si>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</si>
  <si>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</si>
  <si>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</si>
  <si>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</si>
  <si>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</si>
  <si>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</si>
  <si>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</si>
  <si>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</si>
  <si>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</si>
  <si>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</si>
  <si>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</si>
  <si>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</si>
  <si>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</si>
  <si>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</si>
  <si>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</si>
  <si>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</si>
  <si>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</si>
  <si>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</si>
  <si>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</si>
  <si>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</si>
  <si>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</si>
  <si>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</si>
  <si>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</si>
  <si>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</si>
  <si>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</si>
  <si>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</si>
  <si>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</si>
  <si>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</si>
  <si>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</si>
  <si>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</si>
  <si>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</si>
  <si>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</si>
  <si>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</si>
  <si>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</si>
  <si>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</si>
  <si>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</si>
  <si>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</si>
  <si>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</si>
  <si>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</si>
  <si>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</si>
  <si>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</si>
  <si>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</si>
  <si>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</si>
  <si>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</si>
  <si>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</si>
  <si>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</si>
  <si>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</si>
  <si>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</si>
  <si>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</si>
  <si>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</si>
  <si>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</si>
  <si>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</si>
  <si>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</si>
  <si>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</si>
  <si>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</si>
  <si>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</si>
  <si>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</si>
  <si>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</si>
  <si>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</si>
  <si>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</si>
  <si>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</si>
  <si>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</si>
  <si>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</si>
  <si>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</si>
  <si>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</si>
  <si>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</si>
  <si>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</si>
  <si>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</si>
  <si>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</si>
  <si>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</si>
  <si>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</si>
  <si>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</si>
  <si>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</si>
  <si>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</si>
  <si>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</si>
  <si>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</si>
  <si>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</si>
  <si>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</si>
  <si>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</si>
  <si>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</si>
  <si>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</si>
  <si>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</si>
  <si>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</si>
  <si>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</si>
  <si>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</si>
  <si>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</si>
  <si>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</si>
  <si>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</si>
  <si>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</si>
  <si>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</si>
  <si>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</si>
  <si>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</si>
  <si>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</si>
  <si>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</si>
  <si>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</si>
  <si>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</si>
  <si>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</si>
  <si>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</si>
  <si>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</si>
  <si>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</si>
  <si>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</si>
  <si>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</si>
  <si>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</si>
  <si>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</si>
  <si>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</si>
  <si>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</si>
  <si>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</si>
  <si>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</si>
  <si>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</si>
  <si>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</si>
  <si>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</si>
  <si>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</si>
  <si>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</si>
  <si>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</si>
  <si>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</si>
  <si>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</si>
  <si>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</si>
  <si>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</si>
  <si>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</si>
  <si>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</si>
  <si>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</si>
  <si>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</si>
  <si>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</si>
  <si>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</si>
  <si>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</si>
  <si>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</si>
  <si>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</si>
  <si>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</si>
  <si>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</si>
  <si>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</si>
  <si>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</si>
  <si>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</si>
  <si>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</si>
  <si>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</si>
  <si>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</si>
  <si>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</si>
  <si>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</si>
  <si>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</si>
  <si>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</si>
  <si>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</si>
  <si>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</si>
  <si>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</si>
  <si>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</si>
  <si>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</si>
  <si>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</si>
  <si>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</si>
  <si>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</si>
  <si>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</si>
  <si>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</si>
  <si>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</si>
  <si>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</si>
  <si>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</si>
  <si>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</si>
  <si>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</si>
  <si>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</si>
  <si>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</si>
  <si>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</si>
  <si>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</si>
  <si>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</si>
  <si>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</si>
  <si>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</si>
  <si>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</si>
  <si>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</si>
  <si>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</si>
  <si>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</si>
  <si>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</si>
  <si>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</si>
  <si>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</si>
  <si>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</si>
  <si>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</si>
  <si>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</si>
  <si>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</si>
  <si>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</si>
  <si>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</si>
  <si>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</si>
  <si>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</si>
  <si>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</si>
  <si>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</si>
  <si>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</si>
  <si>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</si>
  <si>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</si>
  <si>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</si>
  <si>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</si>
  <si>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</si>
  <si>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</si>
  <si>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</si>
  <si>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</si>
  <si>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</si>
  <si>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</si>
  <si>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</si>
  <si>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</si>
  <si>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</si>
  <si>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</si>
  <si>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</si>
  <si>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</si>
  <si>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</si>
  <si>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</si>
  <si>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</si>
  <si>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</si>
  <si>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</si>
  <si>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</si>
  <si>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</si>
  <si>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</si>
  <si>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</si>
  <si>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</si>
  <si>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</si>
  <si>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</si>
  <si>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</si>
  <si>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</si>
  <si>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</si>
  <si>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</si>
  <si>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</si>
  <si>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</si>
  <si>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</si>
  <si>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</si>
  <si>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</si>
  <si>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</si>
  <si>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</si>
  <si>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</si>
  <si>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</si>
  <si>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</si>
  <si>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</si>
  <si>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</si>
  <si>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</si>
  <si>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</si>
  <si>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</si>
  <si>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</si>
  <si>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</si>
  <si>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</si>
  <si>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</si>
  <si>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</si>
  <si>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</si>
  <si>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</si>
  <si>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</si>
  <si>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</si>
  <si>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</si>
  <si>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</si>
  <si>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</si>
  <si>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</si>
  <si>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</si>
  <si>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</si>
  <si>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</si>
  <si>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</si>
  <si>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</si>
  <si>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</si>
  <si>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</si>
  <si>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</si>
  <si>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</si>
  <si>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</si>
  <si>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</si>
  <si>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</si>
  <si>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</si>
  <si>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</si>
  <si>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</si>
  <si>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</si>
  <si>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</si>
  <si>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</si>
  <si>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</si>
  <si>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</si>
  <si>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</si>
  <si>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</si>
  <si>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</si>
  <si>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</si>
  <si>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</si>
  <si>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</si>
  <si>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</si>
  <si>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</si>
  <si>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</si>
  <si>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</si>
  <si>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</si>
  <si>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</si>
  <si>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</si>
  <si>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</si>
  <si>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</si>
  <si>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</si>
  <si>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</si>
  <si>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</si>
  <si>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</si>
  <si>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</si>
  <si>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</si>
  <si>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</si>
  <si>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</si>
  <si>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</si>
  <si>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</si>
  <si>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</si>
  <si>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</si>
  <si>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</si>
  <si>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</si>
  <si>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</si>
  <si>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</si>
  <si>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</si>
  <si>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</si>
  <si>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</si>
  <si>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</si>
  <si>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</si>
  <si>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</si>
  <si>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</si>
  <si>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</si>
  <si>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</si>
  <si>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</si>
  <si>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</si>
  <si>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</si>
  <si>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</si>
  <si>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</si>
  <si>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</si>
  <si>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</si>
  <si>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</si>
  <si>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</si>
  <si>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</si>
  <si>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</si>
  <si>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</si>
  <si>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</si>
  <si>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</si>
  <si>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</si>
  <si>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</si>
  <si>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</si>
  <si>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</si>
  <si>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</si>
  <si>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</si>
  <si>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</si>
  <si>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</si>
  <si>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</si>
  <si>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</si>
  <si>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</si>
  <si>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</si>
  <si>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</si>
  <si>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</si>
  <si>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</si>
  <si>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</si>
  <si>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</si>
  <si>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</si>
  <si>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</si>
  <si>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</si>
  <si>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</si>
  <si>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</si>
  <si>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</si>
  <si>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</si>
  <si>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</si>
  <si>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</si>
  <si>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</si>
  <si>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</si>
  <si>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</si>
  <si>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</si>
  <si>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</si>
  <si>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</si>
  <si>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</si>
  <si>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</si>
  <si>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</si>
  <si>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</si>
  <si>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</si>
  <si>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</si>
  <si>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</si>
  <si>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</si>
  <si>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</si>
  <si>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</si>
  <si>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</si>
  <si>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</si>
  <si>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</si>
  <si>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</si>
  <si>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</si>
  <si>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</si>
  <si>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</si>
  <si>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</si>
  <si>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</si>
  <si>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</si>
  <si>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</si>
  <si>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</si>
  <si>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</si>
  <si>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</si>
  <si>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</si>
  <si>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</si>
  <si>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</si>
  <si>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</si>
  <si>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</si>
  <si>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</si>
  <si>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</si>
  <si>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</si>
  <si>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</si>
  <si>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</si>
  <si>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</si>
  <si>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</si>
  <si>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</si>
  <si>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</si>
  <si>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</si>
  <si>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</si>
  <si>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</si>
  <si>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</si>
  <si>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</si>
  <si>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</si>
  <si>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</si>
  <si>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</si>
  <si>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</si>
  <si>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</si>
  <si>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</si>
  <si>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</si>
  <si>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</si>
  <si>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</si>
  <si>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</si>
  <si>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</si>
  <si>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</si>
  <si>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</si>
  <si>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</si>
  <si>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</si>
  <si>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</si>
  <si>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</si>
  <si>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</si>
  <si>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</si>
  <si>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</si>
  <si>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</si>
  <si>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</si>
  <si>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</si>
  <si>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</si>
  <si>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</si>
  <si>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</si>
  <si>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</si>
  <si>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</si>
  <si>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</si>
  <si>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</si>
  <si>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</si>
  <si>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</si>
  <si>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</si>
  <si>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</si>
  <si>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</si>
  <si>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</si>
  <si>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</si>
  <si>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</si>
  <si>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</si>
  <si>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</si>
  <si>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</si>
  <si>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</si>
  <si>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</si>
  <si>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</si>
  <si>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</si>
  <si>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</si>
  <si>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</si>
  <si>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</si>
  <si>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</si>
  <si>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</si>
  <si>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</si>
  <si>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</si>
  <si>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</si>
  <si>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</si>
  <si>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</si>
  <si>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</si>
  <si>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</si>
  <si>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</si>
  <si>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</si>
  <si>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</si>
  <si>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</si>
  <si>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</si>
  <si>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</si>
  <si>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</si>
  <si>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</si>
  <si>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</si>
  <si>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</si>
  <si>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</si>
  <si>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</si>
  <si>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</si>
  <si>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</si>
  <si>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</si>
  <si>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</si>
  <si>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</si>
  <si>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</si>
  <si>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</si>
  <si>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</si>
  <si>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</si>
  <si>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</si>
  <si>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</si>
  <si>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</si>
  <si>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</si>
  <si>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</si>
  <si>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</si>
  <si>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</si>
  <si>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</si>
  <si>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</si>
  <si>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</si>
  <si>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</si>
  <si>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</si>
  <si>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</si>
  <si>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</si>
  <si>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</si>
  <si>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</si>
  <si>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</si>
  <si>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</si>
  <si>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</si>
  <si>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</si>
  <si>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</si>
  <si>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</si>
  <si>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</si>
  <si>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</si>
  <si>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</si>
  <si>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</si>
  <si>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</si>
  <si>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</si>
  <si>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</si>
  <si>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</si>
  <si>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</si>
  <si>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</si>
  <si>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</si>
  <si>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</si>
  <si>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</si>
  <si>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</si>
  <si>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</si>
  <si>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</si>
  <si>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</si>
  <si>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</si>
  <si>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</si>
  <si>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</si>
  <si>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</si>
  <si>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</si>
  <si>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</si>
  <si>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</si>
  <si>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</si>
  <si>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</si>
  <si>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</si>
  <si>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</si>
  <si>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</si>
  <si>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</si>
  <si>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</si>
  <si>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</si>
  <si>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</si>
  <si>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</si>
  <si>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</si>
  <si>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</si>
  <si>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</si>
  <si>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</si>
  <si>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</si>
  <si>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</si>
  <si>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</si>
  <si>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</si>
  <si>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</si>
  <si>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</si>
  <si>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</si>
  <si>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</si>
  <si>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</si>
  <si>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</si>
  <si>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</si>
  <si>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</si>
  <si>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</si>
  <si>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</si>
  <si>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</si>
  <si>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</si>
  <si>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</si>
  <si>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</si>
  <si>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</si>
  <si>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</si>
  <si>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</si>
  <si>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</si>
  <si>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</si>
  <si>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</si>
  <si>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</si>
  <si>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</si>
  <si>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</si>
  <si>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</si>
  <si>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</si>
  <si>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</si>
  <si>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</si>
  <si>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</si>
  <si>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</si>
  <si>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</si>
  <si>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</si>
  <si>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</si>
  <si>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</si>
  <si>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</si>
  <si>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</si>
  <si>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</si>
  <si>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</si>
  <si>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</si>
  <si>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</si>
  <si>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</si>
  <si>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</si>
  <si>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</si>
  <si>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</si>
  <si>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</si>
  <si>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</si>
  <si>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</si>
  <si>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</si>
  <si>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</si>
  <si>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</si>
  <si>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</si>
  <si>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</si>
  <si>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</si>
  <si>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</si>
  <si>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</si>
  <si>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</si>
  <si>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</si>
  <si>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</si>
  <si>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</si>
  <si>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</si>
  <si>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</si>
  <si>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</si>
  <si>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</si>
  <si>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</si>
  <si>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</si>
  <si>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</si>
  <si>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</si>
  <si>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</si>
  <si>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</si>
  <si>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</si>
  <si>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</si>
  <si>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</si>
  <si>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</si>
  <si>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</si>
  <si>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</si>
  <si>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</si>
  <si>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</si>
  <si>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</si>
  <si>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</si>
  <si>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</si>
  <si>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</si>
  <si>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</si>
  <si>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</si>
  <si>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</si>
  <si>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</si>
  <si>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</si>
  <si>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</si>
  <si>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</si>
  <si>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</si>
  <si>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</si>
  <si>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</si>
  <si>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</si>
  <si>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</si>
  <si>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</si>
  <si>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</si>
  <si>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</si>
  <si>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</si>
  <si>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</si>
  <si>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</si>
  <si>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</si>
  <si>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</si>
  <si>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</si>
  <si>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</si>
  <si>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</si>
  <si>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</si>
  <si>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</si>
  <si>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</si>
  <si>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</si>
  <si>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</si>
  <si>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</si>
  <si>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</si>
  <si>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</si>
  <si>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</si>
  <si>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</si>
  <si>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</si>
  <si>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</si>
  <si>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</si>
  <si>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</si>
  <si>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</si>
  <si>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</si>
  <si>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</si>
  <si>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</si>
  <si>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</si>
  <si>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</si>
  <si>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</si>
  <si>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</si>
  <si>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</si>
  <si>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</si>
  <si>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</si>
  <si>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</si>
  <si>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</si>
  <si>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</si>
  <si>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</si>
  <si>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</si>
  <si>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</si>
  <si>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</si>
  <si>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</si>
  <si>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</si>
  <si>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</si>
  <si>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</si>
  <si>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</si>
  <si>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</si>
  <si>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</si>
  <si>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</si>
  <si>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</si>
  <si>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</si>
  <si>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</si>
  <si>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</si>
  <si>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</si>
  <si>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</si>
  <si>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</si>
  <si>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</si>
  <si>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</si>
  <si>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</si>
  <si>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</si>
  <si>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</si>
  <si>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</si>
  <si>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</si>
  <si>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</si>
  <si>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</si>
  <si>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</si>
  <si>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</si>
  <si>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</si>
  <si>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</si>
  <si>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</si>
  <si>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</si>
  <si>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</si>
  <si>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</si>
  <si>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</si>
  <si>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</si>
  <si>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</si>
  <si>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</si>
  <si>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</si>
  <si>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</si>
  <si>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</si>
  <si>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</si>
  <si>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</si>
  <si>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</si>
  <si>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</si>
  <si>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</si>
  <si>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</si>
  <si>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</si>
  <si>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</si>
  <si>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</si>
  <si>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</si>
  <si>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</si>
  <si>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</si>
  <si>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</si>
  <si>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</si>
  <si>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</si>
  <si>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</si>
  <si>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</si>
  <si>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</si>
  <si>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</si>
  <si>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</si>
  <si>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</si>
  <si>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</si>
  <si>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</si>
  <si>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</si>
  <si>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</si>
  <si>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</si>
  <si>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</si>
  <si>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</si>
  <si>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</si>
  <si>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</si>
  <si>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</si>
  <si>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</si>
  <si>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</si>
  <si>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</si>
  <si>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</si>
  <si>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</si>
  <si>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</si>
  <si>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</si>
  <si>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</si>
  <si>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</si>
  <si>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</si>
  <si>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</si>
  <si>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</si>
  <si>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</si>
  <si>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</si>
  <si>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</si>
  <si>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</si>
  <si>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</si>
  <si>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</si>
  <si>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</si>
  <si>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</si>
  <si>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</si>
  <si>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</si>
  <si>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</si>
  <si>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</si>
  <si>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</si>
  <si>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</si>
  <si>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</si>
  <si>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</si>
  <si>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</si>
  <si>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</si>
  <si>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</si>
  <si>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</si>
  <si>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</si>
  <si>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</si>
  <si>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</si>
  <si>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</si>
  <si>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</si>
  <si>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</si>
  <si>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</si>
  <si>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</si>
  <si>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</si>
  <si>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</si>
  <si>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</si>
  <si>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</si>
  <si>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</si>
  <si>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</si>
  <si>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</si>
  <si>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</si>
  <si>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</si>
  <si>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</si>
  <si>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</si>
  <si>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</si>
  <si>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</si>
  <si>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</si>
  <si>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</si>
  <si>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</si>
  <si>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</si>
  <si>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</si>
  <si>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</si>
  <si>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</si>
  <si>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</si>
  <si>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</si>
  <si>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</si>
  <si>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</si>
  <si>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</si>
  <si>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</si>
  <si>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</si>
  <si>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</si>
  <si>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</si>
  <si>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</si>
  <si>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</si>
  <si>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</si>
  <si>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</si>
  <si>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</si>
  <si>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</si>
  <si>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</si>
  <si>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</si>
  <si>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</si>
  <si>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</si>
  <si>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</si>
  <si>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</si>
  <si>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</si>
  <si>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</si>
  <si>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</si>
  <si>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</si>
  <si>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</si>
  <si>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</si>
  <si>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</si>
  <si>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</si>
  <si>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</si>
  <si>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</si>
  <si>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</si>
  <si>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</si>
  <si>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</si>
  <si>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</si>
  <si>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</si>
  <si>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</si>
  <si>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</si>
  <si>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</si>
  <si>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</si>
  <si>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</si>
  <si>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</si>
  <si>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</si>
  <si>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</si>
  <si>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</si>
  <si>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</si>
  <si>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</si>
  <si>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</si>
  <si>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</si>
  <si>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</si>
  <si>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</si>
  <si>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</si>
  <si>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</si>
  <si>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</si>
  <si>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</si>
  <si>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</si>
  <si>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</si>
  <si>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</si>
  <si>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</si>
  <si>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</si>
  <si>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</si>
  <si>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</si>
  <si>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</si>
  <si>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</si>
  <si>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</si>
  <si>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</si>
  <si>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</si>
  <si>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</si>
  <si>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</si>
  <si>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</si>
  <si>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</si>
  <si>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</si>
  <si>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</si>
  <si>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</si>
  <si>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</si>
  <si>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</si>
  <si>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</si>
  <si>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</si>
  <si>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</si>
  <si>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</si>
  <si>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</si>
  <si>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</si>
  <si>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</si>
  <si>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</si>
  <si>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</si>
  <si>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</si>
  <si>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</si>
  <si>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</si>
  <si>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</si>
  <si>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</si>
  <si>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</si>
  <si>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</si>
  <si>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</si>
  <si>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</si>
  <si>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</si>
  <si>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</si>
  <si>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</si>
  <si>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</si>
  <si>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</si>
  <si>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</si>
  <si>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</si>
  <si>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</si>
  <si>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</si>
  <si>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</si>
  <si>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</si>
  <si>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</si>
  <si>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</si>
  <si>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</si>
  <si>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</si>
  <si>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</si>
  <si>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</si>
  <si>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</si>
  <si>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</si>
  <si>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</si>
  <si>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</si>
  <si>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</si>
  <si>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</si>
  <si>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</si>
  <si>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</si>
  <si>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</si>
  <si>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</si>
  <si>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</si>
  <si>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</si>
  <si>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</si>
  <si>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</si>
  <si>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</si>
  <si>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</si>
  <si>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</si>
  <si>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</si>
  <si>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</si>
  <si>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</si>
  <si>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</si>
  <si>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</si>
  <si>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</si>
  <si>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</si>
  <si>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</si>
  <si>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</si>
  <si>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</si>
  <si>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</si>
  <si>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</si>
  <si>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</si>
  <si>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</si>
  <si>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</si>
  <si>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</si>
  <si>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</si>
  <si>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</si>
  <si>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</si>
  <si>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</si>
  <si>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</si>
  <si>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</si>
  <si>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</si>
  <si>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</si>
  <si>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</si>
  <si>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</si>
  <si>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</si>
  <si>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</si>
  <si>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</si>
  <si>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</si>
  <si>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</si>
  <si>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</si>
  <si>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</si>
  <si>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</si>
  <si>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</si>
  <si>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</si>
  <si>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</si>
  <si>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</si>
  <si>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</si>
  <si>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</si>
  <si>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</si>
  <si>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</si>
  <si>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</si>
  <si>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</si>
  <si>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</si>
  <si>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</si>
  <si>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</si>
  <si>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</si>
  <si>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</si>
  <si>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</si>
  <si>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</si>
  <si>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</si>
  <si>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</si>
  <si>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</si>
  <si>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</si>
  <si>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</si>
  <si>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</si>
  <si>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</si>
  <si>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</si>
  <si>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</si>
  <si>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</si>
  <si>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</si>
  <si>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</si>
  <si>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</si>
  <si>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</si>
  <si>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</si>
  <si>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</si>
  <si>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</si>
  <si>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</si>
  <si>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</si>
  <si>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</si>
  <si>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</si>
  <si>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</si>
  <si>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</si>
  <si>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</si>
  <si>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</si>
  <si>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</si>
  <si>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</si>
  <si>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</si>
  <si>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</si>
  <si>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</si>
  <si>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</si>
  <si>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</si>
  <si>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</si>
  <si>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</si>
  <si>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</si>
  <si>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</si>
  <si>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</si>
  <si>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</si>
  <si>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</si>
  <si>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</si>
  <si>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</si>
  <si>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</si>
  <si>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</si>
  <si>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</si>
  <si>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</si>
  <si>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</si>
  <si>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</si>
  <si>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</si>
  <si>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</si>
  <si>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</si>
  <si>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</si>
  <si>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</si>
  <si>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</si>
  <si>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</si>
  <si>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</si>
  <si>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</si>
  <si>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</si>
  <si>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</si>
  <si>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</si>
  <si>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</si>
  <si>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</si>
  <si>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</si>
  <si>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</si>
  <si>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</si>
  <si>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</si>
  <si>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</si>
  <si>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</si>
  <si>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</si>
  <si>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</si>
  <si>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</si>
  <si>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</si>
  <si>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</si>
  <si>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</si>
  <si>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</si>
  <si>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</si>
  <si>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</si>
  <si>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</si>
  <si>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</si>
  <si>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</si>
  <si>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</si>
  <si>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</si>
  <si>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</si>
  <si>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</si>
  <si>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</si>
  <si>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</si>
  <si>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</si>
  <si>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</si>
  <si>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</si>
  <si>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</si>
  <si>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</si>
  <si>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</si>
  <si>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</si>
  <si>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</si>
  <si>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</si>
  <si>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</si>
  <si>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</si>
  <si>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</si>
  <si>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</si>
  <si>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</si>
  <si>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</si>
  <si>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</si>
  <si>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</si>
  <si>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</si>
  <si>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</si>
  <si>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</si>
  <si>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</si>
  <si>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</si>
  <si>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</si>
  <si>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</si>
  <si>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</si>
  <si>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</si>
  <si>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</si>
  <si>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</si>
  <si>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</si>
  <si>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</si>
  <si>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</si>
  <si>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</si>
  <si>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</si>
  <si>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</si>
  <si>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</si>
  <si>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</si>
  <si>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</si>
  <si>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</si>
  <si>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</si>
  <si>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</si>
  <si>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</si>
  <si>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</si>
  <si>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</si>
  <si>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</si>
  <si>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</si>
  <si>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</si>
  <si>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</si>
  <si>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</si>
  <si>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</si>
  <si>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</si>
  <si>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</si>
  <si>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</si>
  <si>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</si>
  <si>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</si>
  <si>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</si>
  <si>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</si>
  <si>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</si>
  <si>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</si>
  <si>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</si>
  <si>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</si>
  <si>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</si>
  <si>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</si>
  <si>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</si>
  <si>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</si>
  <si>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</si>
  <si>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</si>
  <si>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</si>
  <si>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</si>
  <si>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</si>
  <si>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</si>
  <si>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</si>
  <si>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</si>
  <si>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</si>
  <si>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</si>
  <si>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</si>
  <si>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</si>
  <si>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</si>
  <si>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</si>
  <si>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</si>
  <si>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</si>
  <si>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</si>
  <si>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</si>
  <si>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</si>
  <si>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</si>
  <si>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</si>
  <si>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</si>
  <si>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</si>
  <si>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</si>
  <si>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</si>
  <si>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</si>
  <si>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</si>
  <si>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</si>
  <si>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</si>
  <si>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</si>
  <si>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</si>
  <si>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</si>
  <si>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</si>
  <si>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</si>
  <si>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</si>
  <si>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</si>
  <si>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</si>
  <si>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</si>
  <si>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</si>
  <si>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</si>
  <si>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</si>
  <si>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</si>
  <si>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</si>
  <si>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</si>
  <si>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</si>
  <si>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</si>
  <si>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</si>
  <si>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</si>
  <si>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</si>
  <si>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</si>
  <si>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</si>
  <si>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</si>
  <si>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</si>
  <si>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</si>
  <si>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</si>
  <si>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</si>
  <si>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</si>
  <si>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</si>
  <si>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</si>
  <si>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</si>
  <si>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</si>
  <si>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</si>
  <si>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</si>
  <si>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</si>
  <si>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</si>
  <si>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</si>
  <si>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</si>
  <si>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</si>
  <si>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</si>
  <si>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</si>
  <si>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</si>
  <si>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</si>
  <si>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</si>
  <si>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</si>
  <si>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</si>
  <si>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</si>
  <si>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</si>
  <si>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</si>
  <si>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</si>
  <si>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</si>
  <si>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</si>
  <si>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</si>
  <si>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</si>
  <si>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</si>
  <si>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</si>
  <si>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</si>
  <si>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</si>
  <si>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</si>
  <si>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</si>
  <si>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</si>
  <si>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</si>
  <si>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</si>
  <si>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</si>
  <si>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</si>
  <si>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</si>
  <si>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</si>
  <si>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</si>
  <si>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</si>
  <si>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</si>
  <si>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</si>
  <si>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</si>
  <si>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</si>
  <si>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</si>
  <si>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</si>
  <si>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</si>
  <si>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</si>
  <si>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</si>
  <si>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</si>
  <si>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</si>
  <si>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</si>
  <si>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</si>
  <si>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</si>
  <si>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</si>
  <si>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</si>
  <si>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</si>
  <si>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</si>
  <si>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</si>
  <si>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</si>
  <si>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</si>
  <si>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</si>
  <si>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</si>
  <si>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</si>
  <si>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</si>
  <si>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</si>
  <si>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</si>
  <si>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</si>
  <si>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</si>
  <si>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</si>
  <si>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</si>
  <si>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</si>
  <si>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</si>
  <si>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</si>
  <si>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</si>
  <si>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</si>
  <si>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</si>
  <si>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</si>
  <si>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</si>
  <si>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</si>
  <si>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</si>
  <si>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</si>
  <si>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</si>
  <si>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</si>
  <si>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</si>
  <si>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</si>
  <si>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</si>
  <si>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</si>
  <si>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</si>
  <si>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</si>
  <si>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</si>
  <si>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</si>
  <si>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</si>
  <si>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</si>
  <si>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</si>
  <si>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</si>
  <si>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</si>
  <si>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</si>
  <si>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</si>
  <si>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</si>
  <si>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</si>
  <si>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</si>
  <si>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</si>
  <si>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</si>
  <si>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</si>
  <si>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</si>
  <si>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</si>
  <si>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</si>
  <si>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</si>
  <si>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</si>
  <si>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</si>
  <si>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</si>
  <si>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</si>
  <si>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</si>
  <si>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</si>
  <si>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</si>
  <si>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</si>
  <si>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</si>
  <si>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</si>
  <si>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</si>
  <si>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</si>
  <si>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</si>
  <si>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</si>
  <si>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</si>
  <si>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</si>
  <si>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</si>
  <si>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</si>
  <si>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</si>
  <si>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</si>
  <si>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</si>
  <si>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</si>
  <si>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</si>
  <si>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</si>
  <si>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</si>
  <si>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</si>
  <si>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</si>
  <si>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</si>
  <si>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</si>
  <si>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</si>
  <si>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</si>
  <si>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</si>
  <si>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</si>
  <si>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</si>
  <si>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</si>
  <si>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</si>
  <si>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</si>
  <si>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</si>
  <si>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</si>
  <si>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</si>
  <si>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</si>
  <si>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</si>
  <si>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</si>
  <si>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</si>
  <si>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</si>
  <si>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</si>
  <si>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</si>
  <si>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</si>
  <si>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</si>
  <si>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</si>
  <si>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</si>
  <si>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</si>
  <si>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</si>
  <si>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</si>
  <si>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</si>
  <si>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</si>
  <si>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</si>
  <si>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</si>
  <si>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</si>
  <si>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</si>
  <si>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</si>
  <si>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</si>
  <si>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</si>
  <si>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</si>
  <si>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</si>
  <si>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</si>
  <si>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</si>
  <si>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</si>
  <si>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</si>
  <si>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</si>
  <si>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</si>
  <si>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</si>
  <si>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</si>
  <si>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</si>
  <si>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</si>
  <si>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</si>
  <si>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</si>
  <si>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</si>
  <si>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</si>
  <si>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</si>
  <si>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</si>
  <si>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</si>
  <si>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</si>
  <si>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</si>
  <si>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</si>
  <si>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</si>
  <si>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</si>
  <si>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</si>
  <si>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</si>
  <si>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</si>
  <si>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</si>
  <si>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</si>
  <si>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</si>
  <si>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</si>
  <si>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</si>
  <si>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</si>
  <si>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</si>
  <si>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</si>
  <si>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</si>
  <si>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</si>
  <si>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</si>
  <si>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</si>
  <si>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</si>
  <si>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</si>
  <si>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</si>
  <si>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</si>
  <si>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</si>
  <si>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</si>
  <si>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</si>
  <si>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</si>
  <si>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</si>
  <si>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</si>
  <si>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</si>
  <si>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</si>
  <si>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</si>
  <si>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</si>
  <si>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</si>
  <si>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</si>
  <si>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</si>
  <si>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</si>
  <si>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</si>
  <si>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</si>
  <si>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</si>
  <si>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</si>
  <si>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</si>
  <si>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</si>
  <si>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</si>
  <si>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</si>
  <si>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</si>
  <si>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</si>
  <si>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</si>
  <si>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</si>
  <si>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</si>
  <si>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</si>
  <si>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</si>
  <si>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</si>
  <si>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</si>
  <si>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</si>
  <si>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</si>
  <si>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</si>
  <si>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</si>
  <si>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</si>
  <si>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</si>
  <si>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</si>
  <si>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</si>
  <si>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</si>
  <si>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</si>
  <si>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</si>
  <si>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</si>
  <si>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</si>
  <si>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</si>
  <si>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</si>
  <si>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</si>
  <si>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</si>
  <si>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</si>
  <si>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</si>
  <si>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</si>
  <si>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</si>
  <si>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</si>
  <si>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</si>
  <si>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</si>
  <si>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</si>
  <si>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</si>
  <si>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</si>
  <si>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</si>
  <si>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</si>
  <si>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</si>
  <si>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</si>
  <si>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</si>
  <si>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</si>
  <si>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</si>
  <si>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</si>
  <si>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</si>
  <si>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</si>
  <si>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</si>
  <si>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</si>
  <si>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</si>
  <si>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</si>
  <si>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</si>
  <si>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</si>
  <si>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</si>
  <si>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</si>
  <si>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</si>
  <si>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</si>
  <si>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</si>
  <si>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</si>
  <si>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</si>
  <si>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</si>
  <si>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</si>
  <si>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</si>
  <si>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</si>
  <si>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</si>
  <si>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</si>
  <si>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</si>
  <si>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</si>
  <si>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</si>
  <si>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</si>
  <si>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</si>
  <si>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</si>
  <si>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</si>
  <si>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</si>
  <si>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</si>
  <si>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</si>
  <si>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</si>
  <si>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</si>
  <si>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</si>
  <si>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</si>
  <si>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</si>
  <si>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</si>
  <si>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</si>
  <si>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</si>
  <si>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</si>
  <si>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</si>
  <si>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</si>
  <si>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</si>
  <si>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</si>
  <si>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</si>
  <si>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</si>
  <si>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</si>
  <si>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</si>
  <si>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</si>
  <si>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</si>
  <si>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</si>
  <si>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</si>
  <si>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</si>
  <si>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</si>
  <si>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</si>
  <si>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</si>
  <si>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</si>
  <si>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</si>
  <si>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</si>
  <si>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</si>
  <si>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</si>
  <si>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</si>
  <si>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</si>
  <si>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</si>
  <si>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</si>
  <si>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</si>
  <si>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</si>
  <si>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</si>
  <si>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</si>
  <si>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</si>
  <si>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</si>
  <si>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</si>
  <si>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</si>
  <si>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</si>
  <si>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</si>
  <si>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</si>
  <si>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</si>
  <si>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</si>
  <si>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</si>
  <si>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</si>
  <si>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</si>
  <si>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</si>
  <si>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</si>
  <si>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</si>
  <si>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</si>
  <si>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</si>
  <si>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</si>
  <si>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</si>
  <si>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</si>
  <si>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</si>
  <si>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</si>
  <si>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</si>
  <si>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</si>
  <si>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</si>
  <si>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</si>
  <si>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</si>
  <si>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</si>
  <si>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</si>
  <si>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</si>
  <si>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</si>
  <si>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</si>
  <si>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</si>
  <si>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</si>
  <si>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</si>
  <si>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</si>
  <si>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</si>
  <si>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</si>
  <si>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</si>
  <si>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</si>
  <si>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</si>
  <si>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</si>
  <si>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</si>
  <si>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</si>
  <si>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</si>
  <si>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</si>
  <si>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</si>
  <si>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</si>
  <si>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</si>
  <si>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</si>
  <si>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</si>
  <si>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</si>
  <si>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</si>
  <si>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</si>
  <si>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</si>
  <si>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</si>
  <si>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</si>
  <si>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</si>
  <si>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</si>
  <si>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</si>
  <si>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</si>
  <si>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</si>
  <si>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</si>
  <si>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</si>
  <si>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</si>
  <si>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</si>
  <si>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</si>
  <si>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</si>
  <si>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</si>
  <si>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</si>
  <si>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</si>
  <si>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</si>
  <si>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</si>
  <si>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</si>
  <si>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</si>
  <si>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</si>
  <si>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</si>
  <si>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</si>
  <si>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</si>
  <si>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</si>
  <si>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</si>
  <si>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</si>
  <si>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</si>
  <si>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</si>
  <si>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</si>
  <si>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</si>
  <si>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</si>
  <si>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</si>
  <si>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</si>
  <si>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</si>
  <si>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</si>
  <si>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</si>
  <si>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</si>
  <si>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</si>
  <si>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</si>
  <si>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</si>
  <si>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</si>
  <si>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</si>
  <si>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</si>
  <si>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</si>
  <si>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</si>
  <si>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</si>
  <si>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</si>
  <si>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</si>
  <si>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</si>
  <si>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</si>
  <si>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</si>
  <si>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</si>
  <si>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</si>
  <si>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</si>
  <si>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</si>
  <si>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</si>
  <si>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</si>
  <si>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</si>
  <si>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</si>
  <si>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</si>
  <si>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</si>
  <si>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</si>
  <si>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</si>
  <si>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</si>
  <si>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</si>
  <si>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</si>
  <si>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</si>
  <si>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</si>
  <si>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</si>
  <si>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</si>
  <si>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</si>
  <si>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</si>
  <si>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</si>
  <si>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</si>
  <si>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</si>
  <si>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</si>
  <si>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</si>
  <si>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</si>
  <si>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</si>
  <si>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</si>
  <si>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</si>
  <si>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</si>
  <si>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</si>
  <si>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</si>
  <si>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</si>
  <si>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</si>
  <si>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</si>
  <si>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</si>
  <si>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</si>
  <si>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</si>
  <si>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</si>
  <si>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</si>
  <si>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</si>
  <si>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</si>
  <si>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</si>
  <si>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</si>
  <si>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</si>
  <si>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</si>
  <si>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</si>
  <si>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</si>
  <si>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</si>
  <si>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</si>
  <si>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</si>
  <si>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</si>
  <si>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</si>
  <si>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</si>
  <si>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</si>
  <si>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</si>
  <si>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</si>
  <si>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</si>
  <si>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</si>
  <si>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</si>
  <si>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</si>
  <si>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</si>
  <si>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</si>
  <si>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</si>
  <si>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</si>
  <si>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</si>
  <si>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</si>
  <si>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</si>
  <si>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</si>
  <si>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</si>
  <si>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</si>
  <si>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</si>
  <si>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</si>
  <si>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</si>
  <si>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</si>
  <si>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</si>
  <si>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</si>
  <si>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</si>
  <si>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</si>
  <si>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</si>
  <si>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</si>
  <si>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</si>
  <si>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</si>
  <si>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</si>
  <si>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</si>
  <si>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</si>
  <si>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</si>
  <si>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</si>
  <si>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</si>
  <si>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</si>
  <si>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</si>
  <si>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</si>
  <si>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</si>
  <si>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</si>
  <si>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</si>
  <si>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</si>
  <si>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</si>
  <si>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</si>
  <si>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</si>
  <si>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</si>
  <si>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</si>
  <si>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</si>
  <si>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</si>
  <si>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</si>
  <si>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</si>
  <si>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</si>
  <si>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</si>
  <si>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</si>
  <si>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</si>
  <si>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</si>
  <si>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</si>
  <si>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</si>
  <si>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</si>
  <si>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</si>
  <si>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</si>
  <si>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</si>
  <si>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</si>
  <si>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</si>
  <si>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</si>
  <si>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</si>
  <si>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</si>
  <si>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</si>
  <si>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</si>
  <si>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</si>
  <si>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</si>
  <si>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</si>
  <si>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</si>
  <si>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</si>
  <si>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</si>
  <si>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</si>
  <si>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</si>
  <si>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</si>
  <si>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</si>
  <si>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</si>
  <si>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</si>
  <si>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</si>
  <si>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</si>
  <si>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</si>
  <si>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</si>
  <si>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</si>
  <si>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</si>
  <si>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</si>
  <si>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</si>
  <si>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</si>
  <si>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</si>
  <si>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</si>
  <si>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</si>
  <si>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</si>
  <si>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</si>
  <si>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</si>
  <si>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</si>
  <si>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</si>
  <si>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</si>
  <si>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</si>
  <si>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</si>
  <si>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</si>
  <si>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</si>
  <si>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</si>
  <si>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</si>
  <si>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</si>
  <si>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</si>
  <si>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</si>
  <si>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</si>
  <si>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</si>
  <si>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</si>
  <si>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</si>
  <si>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</si>
  <si>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</si>
  <si>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</si>
  <si>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</si>
  <si>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</si>
  <si>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</si>
  <si>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</si>
  <si>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</si>
  <si>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</si>
  <si>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</si>
  <si>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</si>
  <si>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</si>
  <si>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</si>
  <si>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</si>
  <si>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</si>
  <si>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</si>
  <si>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</si>
  <si>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</si>
  <si>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</si>
  <si>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</si>
  <si>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</si>
  <si>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</si>
  <si>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</si>
  <si>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</si>
  <si>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</si>
  <si>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</si>
  <si>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</si>
  <si>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</si>
  <si>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</si>
  <si>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</si>
  <si>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</si>
  <si>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</si>
  <si>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</si>
  <si>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</si>
  <si>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</si>
  <si>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</si>
  <si>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</si>
  <si>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</si>
  <si>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</si>
  <si>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</si>
  <si>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</si>
  <si>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</si>
  <si>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</si>
  <si>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</si>
  <si>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</si>
  <si>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</si>
  <si>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</si>
  <si>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</si>
  <si>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</si>
  <si>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</si>
  <si>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</si>
  <si>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</si>
  <si>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</si>
  <si>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</si>
  <si>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</si>
  <si>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</si>
  <si>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</si>
  <si>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</si>
  <si>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</si>
  <si>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</si>
  <si>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</si>
  <si>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</si>
  <si>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</si>
  <si>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</si>
  <si>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</si>
  <si>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</si>
  <si>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</si>
  <si>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</si>
  <si>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</si>
  <si>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</si>
  <si>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</si>
  <si>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</si>
  <si>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</si>
  <si>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</si>
  <si>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</si>
  <si>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</si>
  <si>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</si>
  <si>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</si>
  <si>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</si>
  <si>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</si>
  <si>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</si>
  <si>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</si>
  <si>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</si>
  <si>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</si>
  <si>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</si>
  <si>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</si>
  <si>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</si>
  <si>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</si>
  <si>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</si>
  <si>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</si>
  <si>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</si>
  <si>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</si>
  <si>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</si>
  <si>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</si>
  <si>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</si>
  <si>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</si>
  <si>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</si>
  <si>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</si>
  <si>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</si>
  <si>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</si>
  <si>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</si>
  <si>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</si>
  <si>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</si>
  <si>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</si>
  <si>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</si>
  <si>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</si>
  <si>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</si>
  <si>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</si>
  <si>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</si>
  <si>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</si>
  <si>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</si>
  <si>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</si>
  <si>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</si>
  <si>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</si>
  <si>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</si>
  <si>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</si>
  <si>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</si>
  <si>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</si>
  <si>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</si>
  <si>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</si>
  <si>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</si>
  <si>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</si>
  <si>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</si>
  <si>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</si>
  <si>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</si>
  <si>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</si>
  <si>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</si>
  <si>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</si>
  <si>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</si>
  <si>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</si>
  <si>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</si>
  <si>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</si>
  <si>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</si>
  <si>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</si>
  <si>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</si>
  <si>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</si>
  <si>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</si>
  <si>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</si>
  <si>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</si>
  <si>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</si>
  <si>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</si>
  <si>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</si>
  <si>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</si>
  <si>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</si>
  <si>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</si>
  <si>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</si>
  <si>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</si>
  <si>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</si>
  <si>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</si>
  <si>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</si>
  <si>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</si>
  <si>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</si>
  <si>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</si>
  <si>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</si>
  <si>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</si>
  <si>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</si>
  <si>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</si>
  <si>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</si>
  <si>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</si>
  <si>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</si>
  <si>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</si>
  <si>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</si>
  <si>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</si>
  <si>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</si>
  <si>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</si>
  <si>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</si>
  <si>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</si>
  <si>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</si>
  <si>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</si>
  <si>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</si>
  <si>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</si>
  <si>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</si>
  <si>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</si>
  <si>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</si>
  <si>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</si>
  <si>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</si>
  <si>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</si>
  <si>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</si>
  <si>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</si>
  <si>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</si>
  <si>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</si>
  <si>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</si>
  <si>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</si>
  <si>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</si>
  <si>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</si>
  <si>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</si>
  <si>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</si>
  <si>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</si>
  <si>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</si>
  <si>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</si>
  <si>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</si>
  <si>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</si>
  <si>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</si>
  <si>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</si>
  <si>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</si>
  <si>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</si>
  <si>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</si>
  <si>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</si>
  <si>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</si>
  <si>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</si>
  <si>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</si>
  <si>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</si>
  <si>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</si>
  <si>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</si>
  <si>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</si>
  <si>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</si>
  <si>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</si>
  <si>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</si>
  <si>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</si>
  <si>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</si>
  <si>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</si>
  <si>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</si>
  <si>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</si>
  <si>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</si>
  <si>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</si>
  <si>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</si>
  <si>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</si>
  <si>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</si>
  <si>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</si>
  <si>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</si>
  <si>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</si>
  <si>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</si>
  <si>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</si>
  <si>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</si>
  <si>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</si>
  <si>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</si>
  <si>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</si>
  <si>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</si>
  <si>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</si>
  <si>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</si>
  <si>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</si>
  <si>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</si>
  <si>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</si>
  <si>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</si>
  <si>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</si>
  <si>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</si>
  <si>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</si>
  <si>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</si>
  <si>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</si>
  <si>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</si>
  <si>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</si>
  <si>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</si>
  <si>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</si>
  <si>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</si>
  <si>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</si>
  <si>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</si>
  <si>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</si>
  <si>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</si>
  <si>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</si>
  <si>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</si>
  <si>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</si>
  <si>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</si>
  <si>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</si>
  <si>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</si>
  <si>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</si>
  <si>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</si>
  <si>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</si>
  <si>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</si>
  <si>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</si>
  <si>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</si>
  <si>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</si>
  <si>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</si>
  <si>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</si>
  <si>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</si>
  <si>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</si>
  <si>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</si>
  <si>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</si>
  <si>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</si>
  <si>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</si>
  <si>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</si>
  <si>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</si>
  <si>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</si>
  <si>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</si>
  <si>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</si>
  <si>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</si>
  <si>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</si>
  <si>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</si>
  <si>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</si>
  <si>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</si>
  <si>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</si>
  <si>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</si>
  <si>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</si>
  <si>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</si>
  <si>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</si>
  <si>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</si>
  <si>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</si>
  <si>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</si>
  <si>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</si>
  <si>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</si>
  <si>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</si>
  <si>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</si>
  <si>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</si>
  <si>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</si>
  <si>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</si>
  <si>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</si>
  <si>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</si>
  <si>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</si>
  <si>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</si>
  <si>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</si>
  <si>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</si>
  <si>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</si>
  <si>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</si>
  <si>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</si>
  <si>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</si>
  <si>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</si>
  <si>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</si>
  <si>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</si>
  <si>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</si>
  <si>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</si>
  <si>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</si>
  <si>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</si>
  <si>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</si>
  <si>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</si>
  <si>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</si>
  <si>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</si>
  <si>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</si>
  <si>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</si>
  <si>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</si>
  <si>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</si>
  <si>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</si>
  <si>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</si>
  <si>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</si>
  <si>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</si>
  <si>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</si>
  <si>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</si>
  <si>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</si>
  <si>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</si>
  <si>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</si>
  <si>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</si>
  <si>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</si>
  <si>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</si>
  <si>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</si>
  <si>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</si>
  <si>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</si>
  <si>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</si>
  <si>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</si>
  <si>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</si>
  <si>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</si>
  <si>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</si>
  <si>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</si>
  <si>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</si>
  <si>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</si>
  <si>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</si>
  <si>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</si>
  <si>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</si>
  <si>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</si>
  <si>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</si>
  <si>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</si>
  <si>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</si>
  <si>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</si>
  <si>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</si>
  <si>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</si>
  <si>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</si>
  <si>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</si>
  <si>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</si>
  <si>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</si>
  <si>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</si>
  <si>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</si>
  <si>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</si>
  <si>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</si>
  <si>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</si>
  <si>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</si>
  <si>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</si>
  <si>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</si>
  <si>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</si>
  <si>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</si>
  <si>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</si>
  <si>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</si>
  <si>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</si>
  <si>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</si>
  <si>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</si>
  <si>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</si>
  <si>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</si>
  <si>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</si>
  <si>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</si>
  <si>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</si>
  <si>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</si>
  <si>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</si>
  <si>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</si>
  <si>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</si>
  <si>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</si>
  <si>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</si>
  <si>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</si>
  <si>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</si>
  <si>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</si>
  <si>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</si>
  <si>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</si>
  <si>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</si>
  <si>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</si>
  <si>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</si>
  <si>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</si>
  <si>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</si>
  <si>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</si>
  <si>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</si>
  <si>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</si>
  <si>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</si>
  <si>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</si>
  <si>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</si>
  <si>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</si>
  <si>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</si>
  <si>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</si>
  <si>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</si>
  <si>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</si>
  <si>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</si>
  <si>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</si>
  <si>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</si>
  <si>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</si>
  <si>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</si>
  <si>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</si>
  <si>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</si>
  <si>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</si>
  <si>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</si>
  <si>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</si>
  <si>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</si>
  <si>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</si>
  <si>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</si>
  <si>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</si>
  <si>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</si>
  <si>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</si>
  <si>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</si>
  <si>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</si>
  <si>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</si>
  <si>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</si>
  <si>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</si>
  <si>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</si>
  <si>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</si>
  <si>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</si>
  <si>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</si>
  <si>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</si>
  <si>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</si>
  <si>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</si>
  <si>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</si>
  <si>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</si>
  <si>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</si>
  <si>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</si>
  <si>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</si>
  <si>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</si>
  <si>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</si>
  <si>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</si>
  <si>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</si>
  <si>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</si>
  <si>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</si>
  <si>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</si>
  <si>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</si>
  <si>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</si>
  <si>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</si>
  <si>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</si>
  <si>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</si>
  <si>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</si>
  <si>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</si>
  <si>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</si>
  <si>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</si>
  <si>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</si>
  <si>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</si>
  <si>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</si>
  <si>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</si>
  <si>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</si>
  <si>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</si>
  <si>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</si>
  <si>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</si>
  <si>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</si>
  <si>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</si>
  <si>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</si>
  <si>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</si>
  <si>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</si>
  <si>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</si>
  <si>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</si>
  <si>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</si>
  <si>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</si>
  <si>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</si>
  <si>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</si>
  <si>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</si>
  <si>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</si>
  <si>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</si>
  <si>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</si>
  <si>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</si>
  <si>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</si>
  <si>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</si>
  <si>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</si>
  <si>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</si>
  <si>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</si>
  <si>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</si>
  <si>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</si>
  <si>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</si>
  <si>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</si>
  <si>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</si>
  <si>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</si>
  <si>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</si>
  <si>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</si>
  <si>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</si>
  <si>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</si>
  <si>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</si>
  <si>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</si>
  <si>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</si>
  <si>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</si>
  <si>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</si>
  <si>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</si>
  <si>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</si>
  <si>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</si>
  <si>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</si>
  <si>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</si>
  <si>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</si>
  <si>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</si>
  <si>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</si>
  <si>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</si>
  <si>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</si>
  <si>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</si>
  <si>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</si>
  <si>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</si>
  <si>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</si>
  <si>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</si>
  <si>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</si>
  <si>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</si>
  <si>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</si>
  <si>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</si>
  <si>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</si>
  <si>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</si>
  <si>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</si>
  <si>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</si>
  <si>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</si>
  <si>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</si>
  <si>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</si>
  <si>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</si>
  <si>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</si>
  <si>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</si>
  <si>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</si>
  <si>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</si>
  <si>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</si>
  <si>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</si>
  <si>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</si>
  <si>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</si>
  <si>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</si>
  <si>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</si>
  <si>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</si>
  <si>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</si>
  <si>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</si>
  <si>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</si>
  <si>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</si>
  <si>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</si>
  <si>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</si>
  <si>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</si>
  <si>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</si>
  <si>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</si>
  <si>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</si>
  <si>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</si>
  <si>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</si>
  <si>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</si>
  <si>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</si>
  <si>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</si>
  <si>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</si>
  <si>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</si>
  <si>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</si>
  <si>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</si>
  <si>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</si>
  <si>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</si>
  <si>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</si>
  <si>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</si>
  <si>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</si>
  <si>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</si>
  <si>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</si>
  <si>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</si>
  <si>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</si>
  <si>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</si>
  <si>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</si>
  <si>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</si>
  <si>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</si>
  <si>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</si>
  <si>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</si>
  <si>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</si>
  <si>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</si>
  <si>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</si>
  <si>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</si>
  <si>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</si>
  <si>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</si>
  <si>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</si>
  <si>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</si>
  <si>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</si>
  <si>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</si>
  <si>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</si>
  <si>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</si>
  <si>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</si>
  <si>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</si>
  <si>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</si>
  <si>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</si>
  <si>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</si>
  <si>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</si>
  <si>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</si>
  <si>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</si>
  <si>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</si>
  <si>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</si>
  <si>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</si>
  <si>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</si>
  <si>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</si>
  <si>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</si>
  <si>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</si>
  <si>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</si>
  <si>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</si>
  <si>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</si>
  <si>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</si>
  <si>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</si>
  <si>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</si>
  <si>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</si>
  <si>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</si>
  <si>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</si>
  <si>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</si>
  <si>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</si>
  <si>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</si>
  <si>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</si>
  <si>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</si>
  <si>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</si>
  <si>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</si>
  <si>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</si>
  <si>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</si>
  <si>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</si>
  <si>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</si>
  <si>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</si>
  <si>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</si>
  <si>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</si>
  <si>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</si>
  <si>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</si>
  <si>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</si>
  <si>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</si>
  <si>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</si>
  <si>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</si>
  <si>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</si>
  <si>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</si>
  <si>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</si>
  <si>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</si>
  <si>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</si>
  <si>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</si>
  <si>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</si>
  <si>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</si>
  <si>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</si>
  <si>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</si>
  <si>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</si>
  <si>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</si>
  <si>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</si>
  <si>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</si>
  <si>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</si>
  <si>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</si>
  <si>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</si>
  <si>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</si>
  <si>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</si>
  <si>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</si>
  <si>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</si>
  <si>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</si>
  <si>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</si>
  <si>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</si>
  <si>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</si>
  <si>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</si>
  <si>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</si>
  <si>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</si>
  <si>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</si>
  <si>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</si>
  <si>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</si>
  <si>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</si>
  <si>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</si>
  <si>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</si>
  <si>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</si>
  <si>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</si>
  <si>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</si>
  <si>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</si>
  <si>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</si>
  <si>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</si>
  <si>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</si>
  <si>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</si>
  <si>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</si>
  <si>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</si>
  <si>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</si>
  <si>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</si>
  <si>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</si>
  <si>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</si>
  <si>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</si>
  <si>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</si>
  <si>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</si>
  <si>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</si>
  <si>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</si>
  <si>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</si>
  <si>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</si>
  <si>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</si>
  <si>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</si>
  <si>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</si>
  <si>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</si>
  <si>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</si>
  <si>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</si>
  <si>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</si>
  <si>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</si>
  <si>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</si>
  <si>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</si>
  <si>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</si>
  <si>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</si>
  <si>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</si>
  <si>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</si>
  <si>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</si>
  <si>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</si>
  <si>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</si>
  <si>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</si>
  <si>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</si>
  <si>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</si>
  <si>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</si>
  <si>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</si>
  <si>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</si>
  <si>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</si>
  <si>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</si>
  <si>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</si>
  <si>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</si>
  <si>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</si>
  <si>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</si>
  <si>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</si>
  <si>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</si>
  <si>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</si>
  <si>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</si>
  <si>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</si>
  <si>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</si>
  <si>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</si>
  <si>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</si>
  <si>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</si>
  <si>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</si>
  <si>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</si>
  <si>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</si>
  <si>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</si>
  <si>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</si>
  <si>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</si>
  <si>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</si>
  <si>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</si>
  <si>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</si>
  <si>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</si>
  <si>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</si>
  <si>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</si>
  <si>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</si>
  <si>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</si>
  <si>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</si>
  <si>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</si>
  <si>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</si>
  <si>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</si>
  <si>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</si>
  <si>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</si>
  <si>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</si>
  <si>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</si>
  <si>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</si>
  <si>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</si>
  <si>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</si>
  <si>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</si>
  <si>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</si>
  <si>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</si>
  <si>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</si>
  <si>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</si>
  <si>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</si>
  <si>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</si>
  <si>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</si>
  <si>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</si>
  <si>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</si>
  <si>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</si>
  <si>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</si>
  <si>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</si>
  <si>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</si>
  <si>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</si>
  <si>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</si>
  <si>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</si>
  <si>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</si>
  <si>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</si>
  <si>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</si>
  <si>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</si>
  <si>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</si>
  <si>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</si>
  <si>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</si>
  <si>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</si>
  <si>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</si>
  <si>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</si>
  <si>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</si>
  <si>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</si>
  <si>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</si>
  <si>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</si>
  <si>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</si>
  <si>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</si>
  <si>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</si>
  <si>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</si>
  <si>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</si>
  <si>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</si>
  <si>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</si>
  <si>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</si>
  <si>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</si>
  <si>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</si>
  <si>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</si>
  <si>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</si>
  <si>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</si>
  <si>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</si>
  <si>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</si>
  <si>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</si>
  <si>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</si>
  <si>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</si>
  <si>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</si>
  <si>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</si>
  <si>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</si>
  <si>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</si>
  <si>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</si>
  <si>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</si>
  <si>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</si>
  <si>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</si>
  <si>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</si>
  <si>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</si>
  <si>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</si>
  <si>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</si>
  <si>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</si>
  <si>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</si>
  <si>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</si>
  <si>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</si>
  <si>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</si>
  <si>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</si>
  <si>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</si>
  <si>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</si>
  <si>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</si>
  <si>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</si>
  <si>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</si>
  <si>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</si>
  <si>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</si>
  <si>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</si>
  <si>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</si>
  <si>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</si>
  <si>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</si>
  <si>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</si>
  <si>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</si>
  <si>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</si>
  <si>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</si>
  <si>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</si>
  <si>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</si>
  <si>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</si>
  <si>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</si>
  <si>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</si>
  <si>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</si>
  <si>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</si>
  <si>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</si>
  <si>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</si>
  <si>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</si>
  <si>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</si>
  <si>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</si>
  <si>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</si>
  <si>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</si>
  <si>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</si>
  <si>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</si>
  <si>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</si>
  <si>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</si>
  <si>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</si>
  <si>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</si>
  <si>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</si>
  <si>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</si>
  <si>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</si>
  <si>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</si>
  <si>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</si>
  <si>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</si>
  <si>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</si>
  <si>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</si>
  <si>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</si>
  <si>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</si>
  <si>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</si>
  <si>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</si>
  <si>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</si>
  <si>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</si>
  <si>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</si>
  <si>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</si>
  <si>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</si>
  <si>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</si>
  <si>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</si>
  <si>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</si>
  <si>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</si>
  <si>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</si>
  <si>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</si>
  <si>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</si>
  <si>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</si>
  <si>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</si>
  <si>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</si>
  <si>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</si>
  <si>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</si>
  <si>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</si>
  <si>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</si>
  <si>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</si>
  <si>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</si>
  <si>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</si>
  <si>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</si>
  <si>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</si>
  <si>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</si>
  <si>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</si>
  <si>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</si>
  <si>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</si>
  <si>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</si>
  <si>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</si>
  <si>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</si>
  <si>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</si>
  <si>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</si>
  <si>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</si>
  <si>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</si>
  <si>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</si>
  <si>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</si>
  <si>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</si>
  <si>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</si>
  <si>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</si>
  <si>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</si>
  <si>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</si>
  <si>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</si>
  <si>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</si>
  <si>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</si>
  <si>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</si>
  <si>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</si>
  <si>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</si>
  <si>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</si>
  <si>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</si>
  <si>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</si>
  <si>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</si>
  <si>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</si>
  <si>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</si>
  <si>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</si>
  <si>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</si>
  <si>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</si>
  <si>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</si>
  <si>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</si>
  <si>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</si>
  <si>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</si>
  <si>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</si>
  <si>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</si>
  <si>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</si>
  <si>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</si>
  <si>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</si>
  <si>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</si>
  <si>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</si>
  <si>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</si>
  <si>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</si>
  <si>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</si>
  <si>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</si>
  <si>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</si>
  <si>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</si>
  <si>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</si>
  <si>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</si>
  <si>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</si>
  <si>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</si>
  <si>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</si>
  <si>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</si>
  <si>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</si>
  <si>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</si>
  <si>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</si>
  <si>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</si>
  <si>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</si>
  <si>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</si>
  <si>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</si>
  <si>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</si>
  <si>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</si>
  <si>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</si>
  <si>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</si>
  <si>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</si>
  <si>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</si>
  <si>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</si>
  <si>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</si>
  <si>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</si>
  <si>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</si>
  <si>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</si>
  <si>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</si>
  <si>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</si>
  <si>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</si>
  <si>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</si>
  <si>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</si>
  <si>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</si>
  <si>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</si>
  <si>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</si>
  <si>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</si>
  <si>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</si>
  <si>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</si>
  <si>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</si>
  <si>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</si>
  <si>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</si>
  <si>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</si>
  <si>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</si>
  <si>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</si>
  <si>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</si>
  <si>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</si>
  <si>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</si>
  <si>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</si>
  <si>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</si>
  <si>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</si>
  <si>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</si>
  <si>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</si>
  <si>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</si>
  <si>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</si>
  <si>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</si>
  <si>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</si>
  <si>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</si>
  <si>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</si>
  <si>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</si>
  <si>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</si>
  <si>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</si>
  <si>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</si>
  <si>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</si>
  <si>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</si>
  <si>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</si>
  <si>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</si>
  <si>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</si>
  <si>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</si>
  <si>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</si>
  <si>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</si>
  <si>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</si>
  <si>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</si>
  <si>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</si>
  <si>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</si>
  <si>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</si>
  <si>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</si>
  <si>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</si>
  <si>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</si>
  <si>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</si>
  <si>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</si>
  <si>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</si>
  <si>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</si>
  <si>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</si>
  <si>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</si>
  <si>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</si>
  <si>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</si>
  <si>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</si>
  <si>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</si>
  <si>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</si>
  <si>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</si>
  <si>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</si>
  <si>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</si>
  <si>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</si>
  <si>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</si>
  <si>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</si>
  <si>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</si>
  <si>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</si>
  <si>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</si>
  <si>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</si>
  <si>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</si>
  <si>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</si>
  <si>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</si>
  <si>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</si>
  <si>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</si>
  <si>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</si>
  <si>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</si>
  <si>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</si>
  <si>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</si>
  <si>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</si>
  <si>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</si>
  <si>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</si>
  <si>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</si>
  <si>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</si>
  <si>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</si>
  <si>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</si>
  <si>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</si>
  <si>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</si>
  <si>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</si>
  <si>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</si>
  <si>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</si>
  <si>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</si>
  <si>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</si>
  <si>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</si>
  <si>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</si>
  <si>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</si>
  <si>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</si>
  <si>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</si>
  <si>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</si>
  <si>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</si>
  <si>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</si>
  <si>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</si>
  <si>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</si>
  <si>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</si>
  <si>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</si>
  <si>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</si>
  <si>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</si>
  <si>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</si>
  <si>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</si>
  <si>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</si>
  <si>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</si>
  <si>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</si>
  <si>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</si>
  <si>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</si>
  <si>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</si>
  <si>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</si>
  <si>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</si>
  <si>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</si>
  <si>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</si>
  <si>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</si>
  <si>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</si>
  <si>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</si>
  <si>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</si>
  <si>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</si>
  <si>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</si>
  <si>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</si>
  <si>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</si>
  <si>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</si>
  <si>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</si>
  <si>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</si>
  <si>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</si>
  <si>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</si>
  <si>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</si>
  <si>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</si>
  <si>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</si>
  <si>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</si>
  <si>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</si>
  <si>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</si>
  <si>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</si>
  <si>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</si>
  <si>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</si>
  <si>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</si>
  <si>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</si>
  <si>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</si>
  <si>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</si>
  <si>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</si>
  <si>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</si>
  <si>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</si>
  <si>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</si>
  <si>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</si>
  <si>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</si>
  <si>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</si>
  <si>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</si>
  <si>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</si>
  <si>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</si>
  <si>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</si>
  <si>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</si>
  <si>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</si>
  <si>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</si>
  <si>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</si>
  <si>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</si>
  <si>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</si>
  <si>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</si>
  <si>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</si>
  <si>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</si>
  <si>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</si>
  <si>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</si>
  <si>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</si>
  <si>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</si>
  <si>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</si>
  <si>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</si>
  <si>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</si>
  <si>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</si>
  <si>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</si>
  <si>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</si>
  <si>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</si>
  <si>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</si>
  <si>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</si>
  <si>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</si>
  <si>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</si>
  <si>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</si>
  <si>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</si>
  <si>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</si>
  <si>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</si>
  <si>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</si>
  <si>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</si>
  <si>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</si>
  <si>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</si>
  <si>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</si>
  <si>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</si>
  <si>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</si>
  <si>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</si>
  <si>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</si>
  <si>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</si>
  <si>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</si>
  <si>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</si>
  <si>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</si>
  <si>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</si>
  <si>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</si>
  <si>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</si>
  <si>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</si>
  <si>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</si>
  <si>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</si>
  <si>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</si>
  <si>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</si>
  <si>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</si>
  <si>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</si>
  <si>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</si>
  <si>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</si>
  <si>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</si>
  <si>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</si>
  <si>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</si>
  <si>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</si>
  <si>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</si>
  <si>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</si>
  <si>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</si>
  <si>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</si>
  <si>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</si>
  <si>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</si>
  <si>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</si>
  <si>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</si>
  <si>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</si>
  <si>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</si>
  <si>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</si>
  <si>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</si>
  <si>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</si>
  <si>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</si>
  <si>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</si>
  <si>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</si>
  <si>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</si>
  <si>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</si>
  <si>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</si>
  <si>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</si>
  <si>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</si>
  <si>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</si>
  <si>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</si>
  <si>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</si>
  <si>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</si>
  <si>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</si>
  <si>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</si>
  <si>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</si>
  <si>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</si>
  <si>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</si>
  <si>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</si>
  <si>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</si>
  <si>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</si>
  <si>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</si>
  <si>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</si>
  <si>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</si>
  <si>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</si>
  <si>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</si>
  <si>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</si>
  <si>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</si>
  <si>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</si>
  <si>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</si>
  <si>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</si>
  <si>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</si>
  <si>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</si>
  <si>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</si>
  <si>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</si>
  <si>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</si>
  <si>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</si>
  <si>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</si>
  <si>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</si>
  <si>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</si>
  <si>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</si>
  <si>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</si>
  <si>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</si>
  <si>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</si>
  <si>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</si>
  <si>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</si>
  <si>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</si>
  <si>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</si>
  <si>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</si>
  <si>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</si>
  <si>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</si>
  <si>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</si>
  <si>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</si>
  <si>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</si>
  <si>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</si>
  <si>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</si>
  <si>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</si>
  <si>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</si>
  <si>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</si>
  <si>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</si>
  <si>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</si>
  <si>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</si>
  <si>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</si>
  <si>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</si>
  <si>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</si>
  <si>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</si>
  <si>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</si>
  <si>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</si>
  <si>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</si>
  <si>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</si>
  <si>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</si>
  <si>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</si>
  <si>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</si>
  <si>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</si>
  <si>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</si>
  <si>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</si>
  <si>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</si>
  <si>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</si>
  <si>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</si>
  <si>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</si>
  <si>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</si>
  <si>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</si>
  <si>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</si>
  <si>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</si>
  <si>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</si>
  <si>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</si>
  <si>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</si>
  <si>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</si>
  <si>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</si>
  <si>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</si>
  <si>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</si>
  <si>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</si>
  <si>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</si>
  <si>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</si>
  <si>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</si>
  <si>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</si>
  <si>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</si>
  <si>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</si>
  <si>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</si>
  <si>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</si>
  <si>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</si>
  <si>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</si>
  <si>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</si>
  <si>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</si>
  <si>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</si>
  <si>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</si>
  <si>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</si>
  <si>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</si>
  <si>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</si>
  <si>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</si>
  <si>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</si>
  <si>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</si>
  <si>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</si>
  <si>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</si>
  <si>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</si>
  <si>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</si>
  <si>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</si>
  <si>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</si>
  <si>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</si>
  <si>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</si>
  <si>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</si>
  <si>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</si>
  <si>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</si>
  <si>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</si>
  <si>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</si>
  <si>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</si>
  <si>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</si>
  <si>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</si>
  <si>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</si>
  <si>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</si>
  <si>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</si>
  <si>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</si>
  <si>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</si>
  <si>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</si>
  <si>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</si>
  <si>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</si>
  <si>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</si>
  <si>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</si>
  <si>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</si>
  <si>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</si>
  <si>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</si>
  <si>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</si>
  <si>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</si>
  <si>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</si>
  <si>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</si>
  <si>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</si>
  <si>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</si>
  <si>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</si>
  <si>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</si>
  <si>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</si>
  <si>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</si>
  <si>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</si>
  <si>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</si>
  <si>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</si>
  <si>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</si>
  <si>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</si>
  <si>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</si>
  <si>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</si>
  <si>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</si>
  <si>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</si>
  <si>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</si>
  <si>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</si>
  <si>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</si>
  <si>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</si>
  <si>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</si>
  <si>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</si>
  <si>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</si>
  <si>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</si>
  <si>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</si>
  <si>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</si>
  <si>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</si>
  <si>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</si>
  <si>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</si>
  <si>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</si>
  <si>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</si>
  <si>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</si>
  <si>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</si>
  <si>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</si>
  <si>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</si>
  <si>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</si>
  <si>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</si>
  <si>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</si>
  <si>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</si>
  <si>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</si>
  <si>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</si>
  <si>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</si>
  <si>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</si>
  <si>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</si>
  <si>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</si>
  <si>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</si>
  <si>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</si>
  <si>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</si>
  <si>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</si>
  <si>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</si>
  <si>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</si>
  <si>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</si>
  <si>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</si>
  <si>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</si>
  <si>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</si>
  <si>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</si>
  <si>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</si>
  <si>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</si>
  <si>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</si>
  <si>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</si>
  <si>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</si>
  <si>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</si>
  <si>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</si>
  <si>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</si>
  <si>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</si>
  <si>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</si>
  <si>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</si>
  <si>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</si>
  <si>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</si>
  <si>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</si>
  <si>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</si>
  <si>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</si>
  <si>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</si>
  <si>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</si>
  <si>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</si>
  <si>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</si>
  <si>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</si>
  <si>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</si>
  <si>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</si>
  <si>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</si>
  <si>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</si>
  <si>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</si>
  <si>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</si>
  <si>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</si>
  <si>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</si>
  <si>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</si>
  <si>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</si>
  <si>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</si>
  <si>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</si>
  <si>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</si>
  <si>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</si>
  <si>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</si>
  <si>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</si>
  <si>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</si>
  <si>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</si>
  <si>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</si>
  <si>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</si>
  <si>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</si>
  <si>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</si>
  <si>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</si>
  <si>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</si>
  <si>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</si>
  <si>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</si>
  <si>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</si>
  <si>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</si>
  <si>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</si>
  <si>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</si>
  <si>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</si>
  <si>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</si>
  <si>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</si>
  <si>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</si>
  <si>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</si>
  <si>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</si>
  <si>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</si>
  <si>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</si>
  <si>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</si>
  <si>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</si>
  <si>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</si>
  <si>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</si>
  <si>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</si>
  <si>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</si>
  <si>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</si>
  <si>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</si>
  <si>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</si>
  <si>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</si>
  <si>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</si>
  <si>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</si>
  <si>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</si>
  <si>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</si>
  <si>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</si>
  <si>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</si>
  <si>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</si>
  <si>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</si>
  <si>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</si>
  <si>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</si>
  <si>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</si>
  <si>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</si>
  <si>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</si>
  <si>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</si>
  <si>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</si>
  <si>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</si>
  <si>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</si>
  <si>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</si>
  <si>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</si>
  <si>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</si>
  <si>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</si>
  <si>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</si>
  <si>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</si>
  <si>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</si>
  <si>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</si>
  <si>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</si>
  <si>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</si>
  <si>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</si>
  <si>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</si>
  <si>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</si>
  <si>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</si>
  <si>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</si>
  <si>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</si>
  <si>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</si>
  <si>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</si>
  <si>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</si>
  <si>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</si>
  <si>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</si>
  <si>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</si>
  <si>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</si>
  <si>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</si>
  <si>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</si>
  <si>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</si>
  <si>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</si>
  <si>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</si>
  <si>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</si>
  <si>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</si>
  <si>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</si>
  <si>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</si>
  <si>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</si>
  <si>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</si>
  <si>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</si>
  <si>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</si>
  <si>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</si>
  <si>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</si>
  <si>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</si>
  <si>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</si>
  <si>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</si>
  <si>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</si>
  <si>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</si>
  <si>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</si>
  <si>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</si>
  <si>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</si>
  <si>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</si>
  <si>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</si>
  <si>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</si>
  <si>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</si>
  <si>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</si>
  <si>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</si>
  <si>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</si>
  <si>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</si>
  <si>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</si>
  <si>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</si>
  <si>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</si>
  <si>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</si>
  <si>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</si>
  <si>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</si>
  <si>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</si>
  <si>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</si>
  <si>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</si>
  <si>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</si>
  <si>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</si>
  <si>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</si>
  <si>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</si>
  <si>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</si>
  <si>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</si>
  <si>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</si>
  <si>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</si>
  <si>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</si>
  <si>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</si>
  <si>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</si>
  <si>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</si>
  <si>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</si>
  <si>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</si>
  <si>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</si>
  <si>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</si>
  <si>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</si>
  <si>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</si>
  <si>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</si>
  <si>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</si>
  <si>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</si>
  <si>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</si>
  <si>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</si>
  <si>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</si>
  <si>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</si>
  <si>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</si>
  <si>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</si>
  <si>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</si>
  <si>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</si>
  <si>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</si>
  <si>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</si>
  <si>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</si>
  <si>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</si>
  <si>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</si>
  <si>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</si>
  <si>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</si>
  <si>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</si>
  <si>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</si>
  <si>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</si>
  <si>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</si>
  <si>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</si>
  <si>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</si>
  <si>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</si>
  <si>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</si>
  <si>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</si>
  <si>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</si>
  <si>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</si>
  <si>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</si>
  <si>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</si>
  <si>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</si>
  <si>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</si>
  <si>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</si>
  <si>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</si>
  <si>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</si>
  <si>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</si>
  <si>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</si>
  <si>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</si>
  <si>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</si>
  <si>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</si>
  <si>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</si>
  <si>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</si>
  <si>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</si>
  <si>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</si>
  <si>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</si>
  <si>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</si>
  <si>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</si>
  <si>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</si>
  <si>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</si>
  <si>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</si>
  <si>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</si>
  <si>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</si>
  <si>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</si>
  <si>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</si>
  <si>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</si>
  <si>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</si>
  <si>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</si>
  <si>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</si>
  <si>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</si>
  <si>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</si>
  <si>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</si>
  <si>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</si>
  <si>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</si>
  <si>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</si>
  <si>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</si>
  <si>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</si>
  <si>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</si>
  <si>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</si>
  <si>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</si>
  <si>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</si>
  <si>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</si>
  <si>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</si>
  <si>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</si>
  <si>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</si>
  <si>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</si>
  <si>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</si>
  <si>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</si>
  <si>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</si>
  <si>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</si>
  <si>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</si>
  <si>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</si>
  <si>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</si>
  <si>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</si>
  <si>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</si>
  <si>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</si>
  <si>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</si>
  <si>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</si>
  <si>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</si>
  <si>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</si>
  <si>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</si>
  <si>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</si>
  <si>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</si>
  <si>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</si>
  <si>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</si>
  <si>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</si>
  <si>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</si>
  <si>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</si>
  <si>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</si>
  <si>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</si>
  <si>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</si>
  <si>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</si>
  <si>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</si>
  <si>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</si>
  <si>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</si>
  <si>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</si>
  <si>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</si>
  <si>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</si>
  <si>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</si>
  <si>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</si>
  <si>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</si>
  <si>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</si>
  <si>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</si>
  <si>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</si>
  <si>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</si>
  <si>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</si>
  <si>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</si>
  <si>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</si>
  <si>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</si>
  <si>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</si>
  <si>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</si>
  <si>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</si>
  <si>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</si>
  <si>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</si>
  <si>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</si>
  <si>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</si>
  <si>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</si>
  <si>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</si>
  <si>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</si>
  <si>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</si>
  <si>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</si>
  <si>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</si>
  <si>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</si>
  <si>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</si>
  <si>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</si>
  <si>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</si>
  <si>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</si>
  <si>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</si>
  <si>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</si>
  <si>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</si>
  <si>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</si>
  <si>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</si>
  <si>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</si>
  <si>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</si>
  <si>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</si>
  <si>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</si>
  <si>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</si>
  <si>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</si>
  <si>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</si>
  <si>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</si>
  <si>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</si>
  <si>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</si>
  <si>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</si>
  <si>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</si>
  <si>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</si>
  <si>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</si>
  <si>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</si>
  <si>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</si>
  <si>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</si>
  <si>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</si>
  <si>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</si>
  <si>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</si>
  <si>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</si>
  <si>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</si>
  <si>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</si>
  <si>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</si>
  <si>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</si>
  <si>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</si>
  <si>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</si>
  <si>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</si>
  <si>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</si>
  <si>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</si>
  <si>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</si>
  <si>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</si>
  <si>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</si>
  <si>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</si>
  <si>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</si>
  <si>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</si>
  <si>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</si>
  <si>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</si>
  <si>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</si>
  <si>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</si>
  <si>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</si>
  <si>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</si>
  <si>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</si>
  <si>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</si>
  <si>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</si>
  <si>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</si>
  <si>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</si>
  <si>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</si>
  <si>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</si>
  <si>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</si>
  <si>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</si>
  <si>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</si>
  <si>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</si>
  <si>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</si>
  <si>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</si>
  <si>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</si>
  <si>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</si>
  <si>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</si>
  <si>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</si>
  <si>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</si>
  <si>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</si>
  <si>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</si>
  <si>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</si>
  <si>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</si>
  <si>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</si>
  <si>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</si>
  <si>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</si>
  <si>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</si>
  <si>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</si>
  <si>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</si>
  <si>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</si>
  <si>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</si>
  <si>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</si>
  <si>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</si>
  <si>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</si>
  <si>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</si>
  <si>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</si>
  <si>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</si>
  <si>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</si>
  <si>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</si>
  <si>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</si>
  <si>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</si>
  <si>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</si>
  <si>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</si>
  <si>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</si>
  <si>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</si>
  <si>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</si>
  <si>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</si>
  <si>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</si>
  <si>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</si>
  <si>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</si>
  <si>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</si>
  <si>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</si>
  <si>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</si>
  <si>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</si>
  <si>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</si>
  <si>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</si>
  <si>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</si>
  <si>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</si>
  <si>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</si>
  <si>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</si>
  <si>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</si>
  <si>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</si>
  <si>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</si>
  <si>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</si>
  <si>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</si>
  <si>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</si>
  <si>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</si>
  <si>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</si>
  <si>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</si>
  <si>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</si>
  <si>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</si>
  <si>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</si>
  <si>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</si>
  <si>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</si>
  <si>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</si>
  <si>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</si>
  <si>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</si>
  <si>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</si>
  <si>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</si>
  <si>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</si>
  <si>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</si>
  <si>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</si>
  <si>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</si>
  <si>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</si>
  <si>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</si>
  <si>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</si>
  <si>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</si>
  <si>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</si>
  <si>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</si>
  <si>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</si>
  <si>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</si>
  <si>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</si>
  <si>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</si>
  <si>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</si>
  <si>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</si>
  <si>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</si>
  <si>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</si>
  <si>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</si>
  <si>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</si>
  <si>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</si>
  <si>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</si>
  <si>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</si>
  <si>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</si>
  <si>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</si>
  <si>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</si>
  <si>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</si>
  <si>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</si>
  <si>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</si>
  <si>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</si>
  <si>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</si>
  <si>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</si>
  <si>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</si>
  <si>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</si>
  <si>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</si>
  <si>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</si>
  <si>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</si>
  <si>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</si>
  <si>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</si>
  <si>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</si>
  <si>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</si>
  <si>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</si>
  <si>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</si>
  <si>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</si>
  <si>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</si>
  <si>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</si>
  <si>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</si>
  <si>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</si>
  <si>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</si>
  <si>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</si>
  <si>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</si>
  <si>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</si>
  <si>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</si>
  <si>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</si>
  <si>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</si>
  <si>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</si>
  <si>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</si>
  <si>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</si>
  <si>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</si>
  <si>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</si>
  <si>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</si>
  <si>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</si>
  <si>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</si>
  <si>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</si>
  <si>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</si>
  <si>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</si>
  <si>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</si>
  <si>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</si>
  <si>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</si>
  <si>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</si>
  <si>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</si>
  <si>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</si>
  <si>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</si>
  <si>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</si>
  <si>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</si>
  <si>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</si>
  <si>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</si>
  <si>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</si>
  <si>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</si>
  <si>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</si>
  <si>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</si>
  <si>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</si>
  <si>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</si>
  <si>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</si>
  <si>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</si>
  <si>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</si>
  <si>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</si>
  <si>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</si>
  <si>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</si>
  <si>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</si>
  <si>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</si>
  <si>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</si>
  <si>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</si>
  <si>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</si>
  <si>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</si>
  <si>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</si>
  <si>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</si>
  <si>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</si>
  <si>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</si>
  <si>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</si>
  <si>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</si>
  <si>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</si>
  <si>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</si>
  <si>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</si>
  <si>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</si>
  <si>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</si>
  <si>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</si>
  <si>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</si>
  <si>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</si>
  <si>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</si>
  <si>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</si>
  <si>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</si>
  <si>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</si>
  <si>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</si>
  <si>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</si>
  <si>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</si>
  <si>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</si>
  <si>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</si>
  <si>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</si>
  <si>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</si>
  <si>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</si>
  <si>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</si>
  <si>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</si>
  <si>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</si>
  <si>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</si>
  <si>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</si>
  <si>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</si>
  <si>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</si>
  <si>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</si>
  <si>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</si>
  <si>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</si>
  <si>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</si>
  <si>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</si>
  <si>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</si>
  <si>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</si>
  <si>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</si>
  <si>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</si>
  <si>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</si>
  <si>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</si>
  <si>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</si>
  <si>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</si>
  <si>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</si>
  <si>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</si>
  <si>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</si>
  <si>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</si>
  <si>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</si>
  <si>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</si>
  <si>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</si>
  <si>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</si>
  <si>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</si>
  <si>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</si>
  <si>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</si>
  <si>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</si>
  <si>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</si>
  <si>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</si>
  <si>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</si>
  <si>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</si>
  <si>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</si>
  <si>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</si>
  <si>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</si>
  <si>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</si>
  <si>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</si>
  <si>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</si>
  <si>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</si>
  <si>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</si>
  <si>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</si>
  <si>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</si>
  <si>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</si>
  <si>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</si>
  <si>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</si>
  <si>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</si>
  <si>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</si>
  <si>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</si>
  <si>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</si>
  <si>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</si>
  <si>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</si>
  <si>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</si>
  <si>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</si>
  <si>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</si>
  <si>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</si>
  <si>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</si>
  <si>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</si>
  <si>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</si>
  <si>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</si>
  <si>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</si>
  <si>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</si>
  <si>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</si>
  <si>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</si>
  <si>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</si>
  <si>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</si>
  <si>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</si>
  <si>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</si>
  <si>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</si>
  <si>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</si>
  <si>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</si>
  <si>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</si>
  <si>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</si>
  <si>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</si>
  <si>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</si>
  <si>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</si>
  <si>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</si>
  <si>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</si>
  <si>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</si>
  <si>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</si>
  <si>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</si>
  <si>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</si>
  <si>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</si>
  <si>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</si>
  <si>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</si>
  <si>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</si>
  <si>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</si>
  <si>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</si>
  <si>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</si>
  <si>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</si>
  <si>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</si>
  <si>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</si>
  <si>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</si>
  <si>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</si>
  <si>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</si>
  <si>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</si>
  <si>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</si>
  <si>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</si>
  <si>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</si>
  <si>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</si>
  <si>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</si>
  <si>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</si>
  <si>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</si>
  <si>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</si>
  <si>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</si>
  <si>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</si>
  <si>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</si>
  <si>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</si>
  <si>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</si>
  <si>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</si>
  <si>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</si>
  <si>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</si>
  <si>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</si>
  <si>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</si>
  <si>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</si>
  <si>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</si>
  <si>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</si>
  <si>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</si>
  <si>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</si>
  <si>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</si>
  <si>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</si>
  <si>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</si>
  <si>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</si>
  <si>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</si>
  <si>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</si>
  <si>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</si>
  <si>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</si>
  <si>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</si>
  <si>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</si>
  <si>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</si>
  <si>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</si>
  <si>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</si>
  <si>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</si>
  <si>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</si>
  <si>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</si>
  <si>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</si>
  <si>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</si>
  <si>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</si>
  <si>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</si>
  <si>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</si>
  <si>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</si>
  <si>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</si>
  <si>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</si>
  <si>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</si>
  <si>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</si>
  <si>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</si>
  <si>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</si>
  <si>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</si>
  <si>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</si>
  <si>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</si>
  <si>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</si>
  <si>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</si>
  <si>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</si>
  <si>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</si>
  <si>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</si>
  <si>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</si>
  <si>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</si>
  <si>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</si>
  <si>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</si>
  <si>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</si>
  <si>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</si>
  <si>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</si>
  <si>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</si>
  <si>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</si>
  <si>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</si>
  <si>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</si>
  <si>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</si>
  <si>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</si>
  <si>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</si>
  <si>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</si>
  <si>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</si>
  <si>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</si>
  <si>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</si>
  <si>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</si>
  <si>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</si>
  <si>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</si>
  <si>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</si>
  <si>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</si>
  <si>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</si>
  <si>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</si>
  <si>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</si>
  <si>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</si>
  <si>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</si>
  <si>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</si>
  <si>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</si>
  <si>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</si>
  <si>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</si>
  <si>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</si>
  <si>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</si>
  <si>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</si>
  <si>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</si>
  <si>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</si>
  <si>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</si>
  <si>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</si>
  <si>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</si>
  <si>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</si>
  <si>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</si>
  <si>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</si>
  <si>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</si>
  <si>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</si>
  <si>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</si>
  <si>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</si>
  <si>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</si>
  <si>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</si>
  <si>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</si>
  <si>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</si>
  <si>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</si>
  <si>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</si>
  <si>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</si>
  <si>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</si>
  <si>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</si>
  <si>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</si>
  <si>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</si>
  <si>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</si>
  <si>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</si>
  <si>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</si>
  <si>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</si>
  <si>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</si>
  <si>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</si>
  <si>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</si>
  <si>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</si>
  <si>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</si>
  <si>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</si>
  <si>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</si>
  <si>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</si>
  <si>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</si>
  <si>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</si>
  <si>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</si>
  <si>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</si>
  <si>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</si>
  <si>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</si>
  <si>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</si>
  <si>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</si>
  <si>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</si>
  <si>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</si>
  <si>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</si>
  <si>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</si>
  <si>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</si>
  <si>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</si>
  <si>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</si>
  <si>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</si>
  <si>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</si>
  <si>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</si>
  <si>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</si>
  <si>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</si>
  <si>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</si>
  <si>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</si>
  <si>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</si>
  <si>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</si>
  <si>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</si>
  <si>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</si>
  <si>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</si>
  <si>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</si>
  <si>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</si>
  <si>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</si>
  <si>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</si>
  <si>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</si>
  <si>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</si>
  <si>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</si>
  <si>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</si>
  <si>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</si>
  <si>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</si>
  <si>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</si>
  <si>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</si>
  <si>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</si>
  <si>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</si>
  <si>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</si>
  <si>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</si>
  <si>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</si>
  <si>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</si>
  <si>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</si>
  <si>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</si>
  <si>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</si>
  <si>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</si>
  <si>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</si>
  <si>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</si>
  <si>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</si>
  <si>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</si>
  <si>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</si>
  <si>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</si>
  <si>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</si>
  <si>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</si>
  <si>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</si>
  <si>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</si>
  <si>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</si>
  <si>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</si>
  <si>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</si>
  <si>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</si>
  <si>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</si>
  <si>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</si>
  <si>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</si>
  <si>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</si>
  <si>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</si>
  <si>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</si>
  <si>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</si>
  <si>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</si>
  <si>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</si>
  <si>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</si>
  <si>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</si>
  <si>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</si>
  <si>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</si>
  <si>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</si>
  <si>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</si>
  <si>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</si>
  <si>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</si>
  <si>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</si>
  <si>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</si>
  <si>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</si>
  <si>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</si>
  <si>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</si>
  <si>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</si>
  <si>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</si>
  <si>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</si>
  <si>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</si>
  <si>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</si>
  <si>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</si>
  <si>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</si>
  <si>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</si>
  <si>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</si>
  <si>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</si>
  <si>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</si>
  <si>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</si>
  <si>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</si>
  <si>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</si>
  <si>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</si>
  <si>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</si>
  <si>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</si>
  <si>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</si>
  <si>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</si>
  <si>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</si>
  <si>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</si>
  <si>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</si>
  <si>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</si>
  <si>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</si>
  <si>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</si>
  <si>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</si>
  <si>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</si>
  <si>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</si>
  <si>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</si>
  <si>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</si>
  <si>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</si>
  <si>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</si>
  <si>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</si>
  <si>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</si>
  <si>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</si>
  <si>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</si>
  <si>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</si>
  <si>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</si>
  <si>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</si>
  <si>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</si>
  <si>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</si>
  <si>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</si>
  <si>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</si>
  <si>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</si>
  <si>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</si>
  <si>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</si>
  <si>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</si>
  <si>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</si>
  <si>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</si>
  <si>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</si>
  <si>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</si>
  <si>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</si>
  <si>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</si>
  <si>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</si>
  <si>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</si>
  <si>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</si>
  <si>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</si>
  <si>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</si>
  <si>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</si>
  <si>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</si>
  <si>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</si>
  <si>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</si>
  <si>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</si>
  <si>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</si>
  <si>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</si>
  <si>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</si>
  <si>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</si>
  <si>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</si>
  <si>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</si>
  <si>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</si>
  <si>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</si>
  <si>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</si>
  <si>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</si>
  <si>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</si>
  <si>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</si>
  <si>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</si>
  <si>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</si>
  <si>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</si>
  <si>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</si>
  <si>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</si>
  <si>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</si>
  <si>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</si>
  <si>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</si>
  <si>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</si>
  <si>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</si>
  <si>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</si>
  <si>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</si>
  <si>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</si>
  <si>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</si>
  <si>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</si>
  <si>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</si>
  <si>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</si>
  <si>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</si>
  <si>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</si>
  <si>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</si>
  <si>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</si>
  <si>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</si>
  <si>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</si>
  <si>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</si>
  <si>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</si>
  <si>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</si>
  <si>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</si>
  <si>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</si>
  <si>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</si>
  <si>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</si>
  <si>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</si>
  <si>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</si>
  <si>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</si>
  <si>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</si>
  <si>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</si>
  <si>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</si>
  <si>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</si>
  <si>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</si>
  <si>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</si>
  <si>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</si>
  <si>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</si>
  <si>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</si>
  <si>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</si>
  <si>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</si>
  <si>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</si>
  <si>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</si>
  <si>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</si>
  <si>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</si>
  <si>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</si>
  <si>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</si>
  <si>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</si>
  <si>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</si>
  <si>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</si>
  <si>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</si>
  <si>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</si>
  <si>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</si>
  <si>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</si>
  <si>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</si>
  <si>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</si>
  <si>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</si>
  <si>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</si>
  <si>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</si>
  <si>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</si>
  <si>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</si>
  <si>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</si>
  <si>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</si>
  <si>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</si>
  <si>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</si>
  <si>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</si>
  <si>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</si>
  <si>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</si>
  <si>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</si>
  <si>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</si>
  <si>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</si>
  <si>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</si>
  <si>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</si>
  <si>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</si>
  <si>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</si>
  <si>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</si>
  <si>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</si>
  <si>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</si>
  <si>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</si>
  <si>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</si>
  <si>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</si>
  <si>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</si>
  <si>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</si>
  <si>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</si>
  <si>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</si>
  <si>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</si>
  <si>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</si>
  <si>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</si>
  <si>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</si>
  <si>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</si>
  <si>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</si>
  <si>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</si>
  <si>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</si>
  <si>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</si>
  <si>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</si>
  <si>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</si>
  <si>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</si>
  <si>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</si>
  <si>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</si>
  <si>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</si>
  <si>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</si>
  <si>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</si>
  <si>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</si>
  <si>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</si>
  <si>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</si>
  <si>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</si>
  <si>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</si>
  <si>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</si>
  <si>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</si>
  <si>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</si>
  <si>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</si>
  <si>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</si>
  <si>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</si>
  <si>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</si>
  <si>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</si>
  <si>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</si>
  <si>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</si>
  <si>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</si>
  <si>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</si>
  <si>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</si>
  <si>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</si>
  <si>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</si>
  <si>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</si>
  <si>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</si>
  <si>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</si>
  <si>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</si>
  <si>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</si>
  <si>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</si>
  <si>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</si>
  <si>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</si>
  <si>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</si>
  <si>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</si>
  <si>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</si>
  <si>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</si>
  <si>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</si>
  <si>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</si>
  <si>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</si>
  <si>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</si>
  <si>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</si>
  <si>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</si>
  <si>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</si>
  <si>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</si>
  <si>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</si>
  <si>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</si>
  <si>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</si>
  <si>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</si>
  <si>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</si>
  <si>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</si>
  <si>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</si>
  <si>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</si>
  <si>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</si>
  <si>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</si>
  <si>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</si>
  <si>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</si>
  <si>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</si>
  <si>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</si>
  <si>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</si>
  <si>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</si>
  <si>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</si>
  <si>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</si>
  <si>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</si>
  <si>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</si>
  <si>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</si>
  <si>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</si>
  <si>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</si>
  <si>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</si>
  <si>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</si>
  <si>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</si>
  <si>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</si>
  <si>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</si>
  <si>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</si>
  <si>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</si>
  <si>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</si>
  <si>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</si>
  <si>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</si>
  <si>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</si>
  <si>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</si>
  <si>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</si>
  <si>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</si>
  <si>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</si>
  <si>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</si>
  <si>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</si>
  <si>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</si>
  <si>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</si>
  <si>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</si>
  <si>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</si>
  <si>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</si>
  <si>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</si>
  <si>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</si>
  <si>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</si>
  <si>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</si>
  <si>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</si>
  <si>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</si>
  <si>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</si>
  <si>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</si>
  <si>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</si>
  <si>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</si>
  <si>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</si>
  <si>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</si>
  <si>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</si>
  <si>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</si>
  <si>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</si>
  <si>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</si>
  <si>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</si>
  <si>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</si>
  <si>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</si>
  <si>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</si>
  <si>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</si>
  <si>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</si>
  <si>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</si>
  <si>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</si>
  <si>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</si>
  <si>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</si>
  <si>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</si>
  <si>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</si>
  <si>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</si>
  <si>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</si>
  <si>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</si>
  <si>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</si>
  <si>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</si>
  <si>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</si>
  <si>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</si>
  <si>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</si>
  <si>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</si>
  <si>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</si>
  <si>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</si>
  <si>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</si>
  <si>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</si>
  <si>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</si>
  <si>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</si>
  <si>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</si>
  <si>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</si>
  <si>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</si>
  <si>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</si>
  <si>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</si>
  <si>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</si>
  <si>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</si>
  <si>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</si>
  <si>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</si>
  <si>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</si>
  <si>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</si>
  <si>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</si>
  <si>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</si>
  <si>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</si>
  <si>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</si>
  <si>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</si>
  <si>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</si>
  <si>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</si>
  <si>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</si>
  <si>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</si>
  <si>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</si>
  <si>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</si>
  <si>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</si>
  <si>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</si>
  <si>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</si>
  <si>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</si>
  <si>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</si>
  <si>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</si>
  <si>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</si>
  <si>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</si>
  <si>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</si>
  <si>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</si>
  <si>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</si>
  <si>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</si>
  <si>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</si>
  <si>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</si>
  <si>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</si>
  <si>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</si>
  <si>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</si>
  <si>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</si>
  <si>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</si>
  <si>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</si>
  <si>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</si>
  <si>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</si>
  <si>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</si>
  <si>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</si>
  <si>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</si>
  <si>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</si>
  <si>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</si>
  <si>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</si>
  <si>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</si>
  <si>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</si>
  <si>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</si>
  <si>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</si>
  <si>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</si>
  <si>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</si>
  <si>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</si>
  <si>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</si>
  <si>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</si>
  <si>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</si>
  <si>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</si>
  <si>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</si>
  <si>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</si>
  <si>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</si>
  <si>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</si>
  <si>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</si>
  <si>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</si>
  <si>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</si>
  <si>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</si>
  <si>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</si>
  <si>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</si>
  <si>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</si>
  <si>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</si>
  <si>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</si>
  <si>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</si>
  <si>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</si>
  <si>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</si>
  <si>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</si>
  <si>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</si>
  <si>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</si>
  <si>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</si>
  <si>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</si>
  <si>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</si>
  <si>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</si>
  <si>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</si>
  <si>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</si>
  <si>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</si>
  <si>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</si>
  <si>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</si>
  <si>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</si>
  <si>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</si>
  <si>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</si>
  <si>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</si>
  <si>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</si>
  <si>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</si>
  <si>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</si>
  <si>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</si>
  <si>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</si>
  <si>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</si>
  <si>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</si>
  <si>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</si>
  <si>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</si>
  <si>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</si>
  <si>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</si>
  <si>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</si>
  <si>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</si>
  <si>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</si>
  <si>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</si>
  <si>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</si>
  <si>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</si>
  <si>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</si>
  <si>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</si>
  <si>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</si>
  <si>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</si>
  <si>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</si>
  <si>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</si>
  <si>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</si>
  <si>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</si>
  <si>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</si>
  <si>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</si>
  <si>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</si>
  <si>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</si>
  <si>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</si>
  <si>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</si>
  <si>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</si>
  <si>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</si>
  <si>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</si>
  <si>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</si>
  <si>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</si>
  <si>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</si>
  <si>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</si>
  <si>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</si>
  <si>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</si>
  <si>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</si>
  <si>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</si>
  <si>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</si>
  <si>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</si>
  <si>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</si>
  <si>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</si>
  <si>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</si>
  <si>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</si>
  <si>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</si>
  <si>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</si>
  <si>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</si>
  <si>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</si>
  <si>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</si>
  <si>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</si>
  <si>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</si>
  <si>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</si>
  <si>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</si>
  <si>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</si>
  <si>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</si>
  <si>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</si>
  <si>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</si>
  <si>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</si>
  <si>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</si>
  <si>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</si>
  <si>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</si>
  <si>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</si>
  <si>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</si>
  <si>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</si>
  <si>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</si>
  <si>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</si>
  <si>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</si>
  <si>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</si>
  <si>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</si>
  <si>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</si>
  <si>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</si>
  <si>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</si>
  <si>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</si>
  <si>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</si>
  <si>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</si>
  <si>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</si>
  <si>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</si>
  <si>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</si>
  <si>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</si>
  <si>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</si>
  <si>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</si>
  <si>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</si>
  <si>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</si>
  <si>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</si>
  <si>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</si>
  <si>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</si>
  <si>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</si>
  <si>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</si>
  <si>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</si>
  <si>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</si>
  <si>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</si>
  <si>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</si>
  <si>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</si>
  <si>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</si>
  <si>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</si>
  <si>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</si>
  <si>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</si>
  <si>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</si>
  <si>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</si>
  <si>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</si>
  <si>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</si>
  <si>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</si>
  <si>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</si>
  <si>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</si>
  <si>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</si>
  <si>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</si>
  <si>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</si>
  <si>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</si>
  <si>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</si>
  <si>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</si>
  <si>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</si>
  <si>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</si>
  <si>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</si>
  <si>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</si>
  <si>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</si>
  <si>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</si>
  <si>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</si>
  <si>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</si>
  <si>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</si>
  <si>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</si>
  <si>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</si>
  <si>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</si>
  <si>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</si>
  <si>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</si>
  <si>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</si>
  <si>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</si>
  <si>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</si>
  <si>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</si>
  <si>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</si>
  <si>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</si>
  <si>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</si>
  <si>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</si>
  <si>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</si>
  <si>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</si>
  <si>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</si>
  <si>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</si>
  <si>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</si>
  <si>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</si>
  <si>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</si>
  <si>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</si>
  <si>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</si>
  <si>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</si>
  <si>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</si>
  <si>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</si>
  <si>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</si>
  <si>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</si>
  <si>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</si>
  <si>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</si>
  <si>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</si>
  <si>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</si>
  <si>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</si>
  <si>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</si>
  <si>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</si>
  <si>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</si>
  <si>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</si>
  <si>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</si>
  <si>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</si>
  <si>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</si>
  <si>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</si>
  <si>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</si>
  <si>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</si>
  <si>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</si>
  <si>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</si>
  <si>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</si>
  <si>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</si>
  <si>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</si>
  <si>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</si>
  <si>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</si>
  <si>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</si>
  <si>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</si>
  <si>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</si>
  <si>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</si>
  <si>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</si>
  <si>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</si>
  <si>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</si>
  <si>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</si>
  <si>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</si>
  <si>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</si>
  <si>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</si>
  <si>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</si>
  <si>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</si>
  <si>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</si>
  <si>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</si>
  <si>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</si>
  <si>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</si>
  <si>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</si>
  <si>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</si>
  <si>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</si>
  <si>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</si>
  <si>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</si>
  <si>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</si>
  <si>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</si>
  <si>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</si>
  <si>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</si>
  <si>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</si>
  <si>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</si>
  <si>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</si>
  <si>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</si>
  <si>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</si>
  <si>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</si>
  <si>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</si>
  <si>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</si>
  <si>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</si>
  <si>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</si>
  <si>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</si>
  <si>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</si>
  <si>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</si>
  <si>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</si>
  <si>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</si>
  <si>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</si>
  <si>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</si>
  <si>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</si>
  <si>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</si>
  <si>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</si>
  <si>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</si>
  <si>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</si>
  <si>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</si>
  <si>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</si>
  <si>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</si>
  <si>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</si>
  <si>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</si>
  <si>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</si>
  <si>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</si>
  <si>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</si>
  <si>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</si>
  <si>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</si>
  <si>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</si>
  <si>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</si>
  <si>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</si>
  <si>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</si>
  <si>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</si>
  <si>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</si>
  <si>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</si>
  <si>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</si>
  <si>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</si>
  <si>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</si>
  <si>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</si>
  <si>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</si>
  <si>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</si>
  <si>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</si>
  <si>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</si>
  <si>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</si>
  <si>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</si>
  <si>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</si>
  <si>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</si>
  <si>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</si>
  <si>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</si>
  <si>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</si>
  <si>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</si>
  <si>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</si>
  <si>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</si>
  <si>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</si>
  <si>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</si>
  <si>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</si>
  <si>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</si>
  <si>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</si>
  <si>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</si>
  <si>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</si>
  <si>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</si>
  <si>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</si>
  <si>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</si>
  <si>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</si>
  <si>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</si>
  <si>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</si>
  <si>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</si>
  <si>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</si>
  <si>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</si>
  <si>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</si>
  <si>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</si>
  <si>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</si>
  <si>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</si>
  <si>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</si>
  <si>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</si>
  <si>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</si>
  <si>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</si>
  <si>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</si>
  <si>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</si>
  <si>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</si>
  <si>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</si>
  <si>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</si>
  <si>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</si>
  <si>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</si>
  <si>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</si>
  <si>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</si>
  <si>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</si>
  <si>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</si>
  <si>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</si>
  <si>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</si>
  <si>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</si>
  <si>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</si>
  <si>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</si>
  <si>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</si>
  <si>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</si>
  <si>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</si>
  <si>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</si>
  <si>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</si>
  <si>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</si>
  <si>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</si>
  <si>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</si>
  <si>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</si>
  <si>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</si>
  <si>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</si>
  <si>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</si>
  <si>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</si>
  <si>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</si>
  <si>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</si>
  <si>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</si>
  <si>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</si>
  <si>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</si>
  <si>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</si>
  <si>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</si>
  <si>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</si>
  <si>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</si>
  <si>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</si>
  <si>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</si>
  <si>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</si>
  <si>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</si>
  <si>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</si>
  <si>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</si>
  <si>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</si>
  <si>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</si>
  <si>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</si>
  <si>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</si>
  <si>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</si>
  <si>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</si>
  <si>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</si>
  <si>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</si>
  <si>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</si>
  <si>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</si>
  <si>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</si>
  <si>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</si>
  <si>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</si>
  <si>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</si>
  <si>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</si>
  <si>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</si>
  <si>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</si>
  <si>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</si>
  <si>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</si>
  <si>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</si>
  <si>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</si>
  <si>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</si>
  <si>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</si>
  <si>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</si>
  <si>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</si>
  <si>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</si>
  <si>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</si>
  <si>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</si>
  <si>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</si>
  <si>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</si>
  <si>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</si>
  <si>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</si>
  <si>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</si>
  <si>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</si>
  <si>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</si>
  <si>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</si>
  <si>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</si>
  <si>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</si>
  <si>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</si>
  <si>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</si>
  <si>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</si>
  <si>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</si>
  <si>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</si>
  <si>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</si>
  <si>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</si>
  <si>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</si>
  <si>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</si>
  <si>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</si>
  <si>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</si>
  <si>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</si>
  <si>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</si>
  <si>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</si>
  <si>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</si>
  <si>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</si>
  <si>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</si>
  <si>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</si>
  <si>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</si>
  <si>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</si>
  <si>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</si>
  <si>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</si>
  <si>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</si>
  <si>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</si>
  <si>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</si>
  <si>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</si>
  <si>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</si>
  <si>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</si>
  <si>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</si>
  <si>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</si>
  <si>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</si>
  <si>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</si>
  <si>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</si>
  <si>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</si>
  <si>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</si>
  <si>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</si>
  <si>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</si>
  <si>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</si>
  <si>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</si>
  <si>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</si>
  <si>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</si>
  <si>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</si>
  <si>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</si>
  <si>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</si>
  <si>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</si>
  <si>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</si>
  <si>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</si>
  <si>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</si>
  <si>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</si>
  <si>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</si>
  <si>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</si>
  <si>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</si>
  <si>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</si>
  <si>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</si>
  <si>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</si>
  <si>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</si>
  <si>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</si>
  <si>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</si>
  <si>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</si>
  <si>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</si>
  <si>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</si>
  <si>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</si>
  <si>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</si>
  <si>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</si>
  <si>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</si>
  <si>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</si>
  <si>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</si>
  <si>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</si>
  <si>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</si>
  <si>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</si>
  <si>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</si>
  <si>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</si>
  <si>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</si>
  <si>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</si>
  <si>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</si>
  <si>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</si>
  <si>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</si>
  <si>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</si>
  <si>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</si>
  <si>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</si>
  <si>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</si>
  <si>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</si>
  <si>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</si>
  <si>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</si>
  <si>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</si>
  <si>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</si>
  <si>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</si>
  <si>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</si>
  <si>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</si>
  <si>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</si>
  <si>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</si>
  <si>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</si>
  <si>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</si>
  <si>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</si>
  <si>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</si>
  <si>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</si>
  <si>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</si>
  <si>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</si>
  <si>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</si>
  <si>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</si>
  <si>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</si>
  <si>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</si>
  <si>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</si>
  <si>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</si>
  <si>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</si>
  <si>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</si>
  <si>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</si>
  <si>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</si>
  <si>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</si>
  <si>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</si>
  <si>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</si>
  <si>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</si>
  <si>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</si>
  <si>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</si>
  <si>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</si>
  <si>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</si>
  <si>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</si>
  <si>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</si>
  <si>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</si>
  <si>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</si>
  <si>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</si>
  <si>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</si>
  <si>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</si>
  <si>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</si>
  <si>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</si>
  <si>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</si>
  <si>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</si>
  <si>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</si>
  <si>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</si>
  <si>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</si>
  <si>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</si>
  <si>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</si>
  <si>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</si>
  <si>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</si>
  <si>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</si>
  <si>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</si>
  <si>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</si>
  <si>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</si>
  <si>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</si>
  <si>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</si>
  <si>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</si>
  <si>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</si>
  <si>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</si>
  <si>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</si>
  <si>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</si>
  <si>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</si>
  <si>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</si>
  <si>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</si>
  <si>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</si>
  <si>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</si>
  <si>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</si>
  <si>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</si>
  <si>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</si>
  <si>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</si>
  <si>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</si>
  <si>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</si>
  <si>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</si>
  <si>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</si>
  <si>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</si>
  <si>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</si>
  <si>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</si>
  <si>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</si>
  <si>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</si>
  <si>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</si>
  <si>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</si>
  <si>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</si>
  <si>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</si>
  <si>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</si>
  <si>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</si>
  <si>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</si>
  <si>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</si>
  <si>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</si>
  <si>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</si>
  <si>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</si>
  <si>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</si>
  <si>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</si>
  <si>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</si>
  <si>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</si>
  <si>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</si>
  <si>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</si>
  <si>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</si>
  <si>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</si>
  <si>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</si>
  <si>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</si>
  <si>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</si>
  <si>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</si>
  <si>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</si>
  <si>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</si>
  <si>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</si>
  <si>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</si>
  <si>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</si>
  <si>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</si>
  <si>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</si>
  <si>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</si>
  <si>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</si>
  <si>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</si>
  <si>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</si>
  <si>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</si>
  <si>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</si>
  <si>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</si>
  <si>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</si>
  <si>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</si>
  <si>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</si>
  <si>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</si>
  <si>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</si>
  <si>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</si>
  <si>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</si>
  <si>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</si>
  <si>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</si>
  <si>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</si>
  <si>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</si>
  <si>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</si>
  <si>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</si>
  <si>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</si>
  <si>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</si>
  <si>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</si>
  <si>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</si>
  <si>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</si>
  <si>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</si>
  <si>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</si>
  <si>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</si>
  <si>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</si>
  <si>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</si>
  <si>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</si>
  <si>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</si>
  <si>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</si>
  <si>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</si>
  <si>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</si>
  <si>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</si>
  <si>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</si>
  <si>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</si>
  <si>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</si>
  <si>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</si>
  <si>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</si>
  <si>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</si>
  <si>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</si>
  <si>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</si>
  <si>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</si>
  <si>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</si>
  <si>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</si>
  <si>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</si>
  <si>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</si>
  <si>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</si>
  <si>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</si>
  <si>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</si>
  <si>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</si>
  <si>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</si>
  <si>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</si>
  <si>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</si>
  <si>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</si>
  <si>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</si>
  <si>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</si>
  <si>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</si>
  <si>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</si>
  <si>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</si>
  <si>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</si>
  <si>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</si>
  <si>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</si>
  <si>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</si>
  <si>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</si>
  <si>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</si>
  <si>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</si>
  <si>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</si>
  <si>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</si>
  <si>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</si>
  <si>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</si>
  <si>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</si>
  <si>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</si>
  <si>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</si>
  <si>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</si>
  <si>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</si>
  <si>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</si>
  <si>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</si>
  <si>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</si>
  <si>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</si>
  <si>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</si>
  <si>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</si>
  <si>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</si>
  <si>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</si>
  <si>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</si>
  <si>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</si>
  <si>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</si>
  <si>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</si>
  <si>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</si>
  <si>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</si>
  <si>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</si>
  <si>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</si>
  <si>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</si>
  <si>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</si>
  <si>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</si>
  <si>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</si>
  <si>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</si>
  <si>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</si>
  <si>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</si>
  <si>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</si>
  <si>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</si>
  <si>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</si>
  <si>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</si>
  <si>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</si>
  <si>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</si>
  <si>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</si>
  <si>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</si>
  <si>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</si>
  <si>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</si>
  <si>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</si>
  <si>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</si>
  <si>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</si>
  <si>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</si>
  <si>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</si>
  <si>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</si>
  <si>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</si>
  <si>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</si>
  <si>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</si>
  <si>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</si>
  <si>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</si>
  <si>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</si>
  <si>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</si>
  <si>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</si>
  <si>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</si>
  <si>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</si>
  <si>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</si>
  <si>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</si>
  <si>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</si>
  <si>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</si>
  <si>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</si>
  <si>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</si>
  <si>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</si>
  <si>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</si>
  <si>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</si>
  <si>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</si>
  <si>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</si>
  <si>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</si>
  <si>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</si>
  <si>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</si>
  <si>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</si>
  <si>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</si>
  <si>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</si>
  <si>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</si>
  <si>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</si>
  <si>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</si>
  <si>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</si>
  <si>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</si>
  <si>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</si>
  <si>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</si>
  <si>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</si>
  <si>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</si>
  <si>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</si>
  <si>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</si>
  <si>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</si>
  <si>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</si>
  <si>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</si>
  <si>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</si>
  <si>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</si>
  <si>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</si>
  <si>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</si>
  <si>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</si>
  <si>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</si>
  <si>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</si>
  <si>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</si>
  <si>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</si>
  <si>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</si>
  <si>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</si>
  <si>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</si>
  <si>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</si>
  <si>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</si>
  <si>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</si>
  <si>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</si>
  <si>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</si>
  <si>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</si>
  <si>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</si>
  <si>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</si>
  <si>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</si>
  <si>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</si>
  <si>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</si>
  <si>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</si>
  <si>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</si>
  <si>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</si>
  <si>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</si>
  <si>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</si>
  <si>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</si>
  <si>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</si>
  <si>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</si>
  <si>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</si>
  <si>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</si>
  <si>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</si>
  <si>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</si>
  <si>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</si>
  <si>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</si>
  <si>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</si>
  <si>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</si>
  <si>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</si>
  <si>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</si>
  <si>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</si>
  <si>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</si>
  <si>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</si>
  <si>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</si>
  <si>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</si>
  <si>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</si>
  <si>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</si>
  <si>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</si>
  <si>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</si>
  <si>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</si>
  <si>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</si>
  <si>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</si>
  <si>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</si>
  <si>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</si>
  <si>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</si>
  <si>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</si>
  <si>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</si>
  <si>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</si>
  <si>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</si>
  <si>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</si>
  <si>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</si>
  <si>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</si>
  <si>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</si>
  <si>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</si>
  <si>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</si>
  <si>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</si>
  <si>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</si>
  <si>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</si>
  <si>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</si>
  <si>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</si>
  <si>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</si>
  <si>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</si>
  <si>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</si>
  <si>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</si>
  <si>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</si>
  <si>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</si>
  <si>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</si>
  <si>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</si>
  <si>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</si>
  <si>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</si>
  <si>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</si>
  <si>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</si>
  <si>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</si>
  <si>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</si>
  <si>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</si>
  <si>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</si>
  <si>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</si>
  <si>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</si>
  <si>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</si>
  <si>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</si>
  <si>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</si>
  <si>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</si>
  <si>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</si>
  <si>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</si>
  <si>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</si>
  <si>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</si>
  <si>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</si>
  <si>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</si>
  <si>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</si>
  <si>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</si>
  <si>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</si>
  <si>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</si>
  <si>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</si>
  <si>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</si>
  <si>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</si>
  <si>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</si>
  <si>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</si>
  <si>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</si>
  <si>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</si>
  <si>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</si>
  <si>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</si>
  <si>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</si>
  <si>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</si>
  <si>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</si>
  <si>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</si>
  <si>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</si>
  <si>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</si>
  <si>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</si>
  <si>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</si>
  <si>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</si>
  <si>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</si>
  <si>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</si>
  <si>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</si>
  <si>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</si>
  <si>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</si>
  <si>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</si>
  <si>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</si>
  <si>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</si>
  <si>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</si>
  <si>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</si>
  <si>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</si>
  <si>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</si>
  <si>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</si>
  <si>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</si>
  <si>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</si>
  <si>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</si>
  <si>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</si>
  <si>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</si>
  <si>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</si>
  <si>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</si>
  <si>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</si>
  <si>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</si>
  <si>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</si>
  <si>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</si>
  <si>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</si>
  <si>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</si>
  <si>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</si>
  <si>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</si>
  <si>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</si>
  <si>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</si>
  <si>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</si>
  <si>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</si>
  <si>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</si>
  <si>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</si>
  <si>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</si>
  <si>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</si>
  <si>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</si>
  <si>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</si>
  <si>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</si>
  <si>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</si>
  <si>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</si>
  <si>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</si>
  <si>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</si>
  <si>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</si>
  <si>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</si>
  <si>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</si>
  <si>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</si>
  <si>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</si>
  <si>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</si>
  <si>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</si>
  <si>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</si>
  <si>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</si>
  <si>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</si>
  <si>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</si>
  <si>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</si>
  <si>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</si>
  <si>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</si>
  <si>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</si>
  <si>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</si>
  <si>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</si>
  <si>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</si>
  <si>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</si>
  <si>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</si>
  <si>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</si>
  <si>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</si>
  <si>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</si>
  <si>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</si>
  <si>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</si>
  <si>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</si>
  <si>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</si>
  <si>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</si>
  <si>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</si>
  <si>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</si>
  <si>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</si>
  <si>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</si>
  <si>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</si>
  <si>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</si>
  <si>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</si>
  <si>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</si>
  <si>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</si>
  <si>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</si>
  <si>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</si>
  <si>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</si>
  <si>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</si>
  <si>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</si>
  <si>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</si>
  <si>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</si>
  <si>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</si>
  <si>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</si>
  <si>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</si>
  <si>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</si>
  <si>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</si>
  <si>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</si>
  <si>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</si>
  <si>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</si>
  <si>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</si>
  <si>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</si>
  <si>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</si>
  <si>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</si>
  <si>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</si>
  <si>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</si>
  <si>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</si>
  <si>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</si>
  <si>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</si>
  <si>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</si>
  <si>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</si>
  <si>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</si>
  <si>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</si>
  <si>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</si>
  <si>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</si>
  <si>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</si>
  <si>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</si>
  <si>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</si>
  <si>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</si>
  <si>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</si>
  <si>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</si>
  <si>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</si>
  <si>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</si>
  <si>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</si>
  <si>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</si>
  <si>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</si>
  <si>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</si>
  <si>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</si>
  <si>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</si>
  <si>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</si>
  <si>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</si>
  <si>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</si>
  <si>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</si>
  <si>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</si>
  <si>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</si>
  <si>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</si>
  <si>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</si>
  <si>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</si>
  <si>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</si>
  <si>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</si>
  <si>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</si>
  <si>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</si>
  <si>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</si>
  <si>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</si>
  <si>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</si>
  <si>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</si>
  <si>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</si>
  <si>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</si>
  <si>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</si>
  <si>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</si>
  <si>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</si>
  <si>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</si>
  <si>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</si>
  <si>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</si>
  <si>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</si>
  <si>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</si>
  <si>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</si>
  <si>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</si>
  <si>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</si>
  <si>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</si>
  <si>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</si>
  <si>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</si>
  <si>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</si>
  <si>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</si>
  <si>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</si>
  <si>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</si>
  <si>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</si>
  <si>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</si>
  <si>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</si>
  <si>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</si>
  <si>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</si>
  <si>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</si>
  <si>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</si>
  <si>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</si>
  <si>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</si>
  <si>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</si>
  <si>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</si>
  <si>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</si>
  <si>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</si>
  <si>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</si>
  <si>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</si>
  <si>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</si>
  <si>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</si>
  <si>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</si>
  <si>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</si>
  <si>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</si>
  <si>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</si>
  <si>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</si>
  <si>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</si>
  <si>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</si>
  <si>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</si>
  <si>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</si>
  <si>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</si>
  <si>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</si>
  <si>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</si>
  <si>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</si>
  <si>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</si>
  <si>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</si>
  <si>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</si>
  <si>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</si>
  <si>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</si>
  <si>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</si>
  <si>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</si>
  <si>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</si>
  <si>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</si>
  <si>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</si>
  <si>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</si>
  <si>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</si>
  <si>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</si>
  <si>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</si>
  <si>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</si>
  <si>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</si>
  <si>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</si>
  <si>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</si>
  <si>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</si>
  <si>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</si>
  <si>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</si>
  <si>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</si>
  <si>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</si>
  <si>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</si>
  <si>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</si>
  <si>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</si>
  <si>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</si>
  <si>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</si>
  <si>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</si>
  <si>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</si>
  <si>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</si>
  <si>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</si>
  <si>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</si>
  <si>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</si>
  <si>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</si>
  <si>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</si>
  <si>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</si>
  <si>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</si>
  <si>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</si>
  <si>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</si>
  <si>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</si>
  <si>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</si>
  <si>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</si>
  <si>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</si>
  <si>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</si>
  <si>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</si>
  <si>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</si>
  <si>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</si>
  <si>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</si>
  <si>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</si>
  <si>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</si>
  <si>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</si>
  <si>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</si>
  <si>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</si>
  <si>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</si>
  <si>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</si>
  <si>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</si>
  <si>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</si>
  <si>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</si>
  <si>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</si>
  <si>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</si>
  <si>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</si>
  <si>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</si>
  <si>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</si>
  <si>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</si>
  <si>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</si>
  <si>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</si>
  <si>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</si>
  <si>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</si>
  <si>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</si>
  <si>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</si>
  <si>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</si>
  <si>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</si>
  <si>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</si>
  <si>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</si>
  <si>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</si>
  <si>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</si>
  <si>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</si>
  <si>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</si>
  <si>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</si>
  <si>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</si>
  <si>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</si>
  <si>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</si>
  <si>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</si>
  <si>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</si>
  <si>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</si>
  <si>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</si>
  <si>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</si>
  <si>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</si>
  <si>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</si>
  <si>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</si>
  <si>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</si>
  <si>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</si>
  <si>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</si>
  <si>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</si>
  <si>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</si>
  <si>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</si>
  <si>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</si>
  <si>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</si>
  <si>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</si>
  <si>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</si>
  <si>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</si>
  <si>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</si>
  <si>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</si>
  <si>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</si>
  <si>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</si>
  <si>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</si>
  <si>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</si>
  <si>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</si>
  <si>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</si>
  <si>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</si>
  <si>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</si>
  <si>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</si>
  <si>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</si>
  <si>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</si>
  <si>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</si>
  <si>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</si>
  <si>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</si>
  <si>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</si>
  <si>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</si>
  <si>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</si>
  <si>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</si>
  <si>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</si>
  <si>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</si>
  <si>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</si>
  <si>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</si>
  <si>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</si>
  <si>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</si>
  <si>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</si>
  <si>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</si>
  <si>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</si>
  <si>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</si>
  <si>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</si>
  <si>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</si>
  <si>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</si>
  <si>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</si>
  <si>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</si>
  <si>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</si>
  <si>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</si>
  <si>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</si>
  <si>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</si>
  <si>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</si>
  <si>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</si>
  <si>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</si>
  <si>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</si>
  <si>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</si>
  <si>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</si>
  <si>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</si>
  <si>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</si>
  <si>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</si>
  <si>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</si>
  <si>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</si>
  <si>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</si>
  <si>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</si>
  <si>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</si>
  <si>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</si>
  <si>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</si>
  <si>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</si>
  <si>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</si>
  <si>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</si>
  <si>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</si>
  <si>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</si>
  <si>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</si>
  <si>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</si>
  <si>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</si>
  <si>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</si>
  <si>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</si>
  <si>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</si>
  <si>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</si>
  <si>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</si>
  <si>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</si>
  <si>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</si>
  <si>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</si>
  <si>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</si>
  <si>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</si>
  <si>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</si>
  <si>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</si>
  <si>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</si>
  <si>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</si>
  <si>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</si>
  <si>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</si>
  <si>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</si>
  <si>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</si>
  <si>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</si>
  <si>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</si>
  <si>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</si>
  <si>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</si>
  <si>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</si>
  <si>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</si>
  <si>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</si>
  <si>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</si>
  <si>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</si>
  <si>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</si>
  <si>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</si>
  <si>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</si>
  <si>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</si>
  <si>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</si>
  <si>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</si>
  <si>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</si>
  <si>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</si>
  <si>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</si>
  <si>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</si>
  <si>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</si>
  <si>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</si>
  <si>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</si>
  <si>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</si>
  <si>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</si>
  <si>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</si>
  <si>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</si>
  <si>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</si>
  <si>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</si>
  <si>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</si>
  <si>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</si>
  <si>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</si>
  <si>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</si>
  <si>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</si>
  <si>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</si>
  <si>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</si>
  <si>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</si>
  <si>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</si>
  <si>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</si>
  <si>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</si>
  <si>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</si>
  <si>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</si>
  <si>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</si>
  <si>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</si>
  <si>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</si>
  <si>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</si>
  <si>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</si>
  <si>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</si>
  <si>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</si>
  <si>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</si>
  <si>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</si>
  <si>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</si>
  <si>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</si>
  <si>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</si>
  <si>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</si>
  <si>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</si>
  <si>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</si>
  <si>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</si>
  <si>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</si>
  <si>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</si>
  <si>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</si>
  <si>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</si>
  <si>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</si>
  <si>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</si>
  <si>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</si>
  <si>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</si>
  <si>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</si>
  <si>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</si>
  <si>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</si>
  <si>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</si>
  <si>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</si>
  <si>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</si>
  <si>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</si>
  <si>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</si>
  <si>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</si>
  <si>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</si>
  <si>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</si>
  <si>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</si>
  <si>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</si>
  <si>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</si>
  <si>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</si>
  <si>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</si>
  <si>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</si>
  <si>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</si>
  <si>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</si>
  <si>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</si>
  <si>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</si>
  <si>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</si>
  <si>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</si>
  <si>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</si>
  <si>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</si>
  <si>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</si>
  <si>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</si>
  <si>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</si>
  <si>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</si>
  <si>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</si>
  <si>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</si>
  <si>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</si>
  <si>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</si>
  <si>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</si>
  <si>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</si>
  <si>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</si>
  <si>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</si>
  <si>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</si>
  <si>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</si>
  <si>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</si>
  <si>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</si>
  <si>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</si>
  <si>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</si>
  <si>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</si>
  <si>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</si>
  <si>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</si>
  <si>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</si>
  <si>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</si>
  <si>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</si>
  <si>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</si>
  <si>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</si>
  <si>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</si>
  <si>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</si>
  <si>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</si>
  <si>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</si>
  <si>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</si>
  <si>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</si>
  <si>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</si>
  <si>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</si>
  <si>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</si>
  <si>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</si>
  <si>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</si>
  <si>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</si>
  <si>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</si>
  <si>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</si>
  <si>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</si>
  <si>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</si>
  <si>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</si>
  <si>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</si>
  <si>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</si>
  <si>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</si>
  <si>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</si>
  <si>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</si>
  <si>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</si>
  <si>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</si>
  <si>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</si>
  <si>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</si>
  <si>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</si>
  <si>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</si>
  <si>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</si>
  <si>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</si>
  <si>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</si>
  <si>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</si>
  <si>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</si>
  <si>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</si>
  <si>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</si>
  <si>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</si>
  <si>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</si>
  <si>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</si>
  <si>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</si>
  <si>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</si>
  <si>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</si>
  <si>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</si>
  <si>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</si>
  <si>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</si>
  <si>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</si>
  <si>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</si>
  <si>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</si>
  <si>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</si>
  <si>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</si>
  <si>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</si>
  <si>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</si>
  <si>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</si>
  <si>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</si>
  <si>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</si>
  <si>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</si>
  <si>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</si>
  <si>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</si>
  <si>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</si>
  <si>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</si>
  <si>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</si>
  <si>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</si>
  <si>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</si>
  <si>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</si>
  <si>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</si>
  <si>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</si>
  <si>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</si>
  <si>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</si>
  <si>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</si>
  <si>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</si>
  <si>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</si>
  <si>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</si>
  <si>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</si>
  <si>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</si>
  <si>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</si>
  <si>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</si>
  <si>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</si>
  <si>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</si>
  <si>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</si>
  <si>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</si>
  <si>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</si>
  <si>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</si>
  <si>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</si>
  <si>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</si>
  <si>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</si>
  <si>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</si>
  <si>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</si>
  <si>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</si>
  <si>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</si>
  <si>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</si>
  <si>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</si>
  <si>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</si>
  <si>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</si>
  <si>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</si>
  <si>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</si>
  <si>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</si>
  <si>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</si>
  <si>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</si>
  <si>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</si>
  <si>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</si>
  <si>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</si>
  <si>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</si>
  <si>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</si>
  <si>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</si>
  <si>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</si>
  <si>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</si>
  <si>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</si>
  <si>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</si>
  <si>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</si>
  <si>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</si>
  <si>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</si>
  <si>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</si>
  <si>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</si>
  <si>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</si>
  <si>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</si>
  <si>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</si>
  <si>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</si>
  <si>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</si>
  <si>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</si>
  <si>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</si>
  <si>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</si>
  <si>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</si>
  <si>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</si>
  <si>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</si>
  <si>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</si>
  <si>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</si>
  <si>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</si>
  <si>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</si>
  <si>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</si>
  <si>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</si>
  <si>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</si>
  <si>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</si>
  <si>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</si>
  <si>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</si>
  <si>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</si>
  <si>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</si>
  <si>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</si>
  <si>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</si>
  <si>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</si>
  <si>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</si>
  <si>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</si>
  <si>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</si>
  <si>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</si>
  <si>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</si>
  <si>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</si>
  <si>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</si>
  <si>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</si>
  <si>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</si>
  <si>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</si>
  <si>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</si>
  <si>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</si>
  <si>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</si>
  <si>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</si>
  <si>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</si>
  <si>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</si>
  <si>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</si>
  <si>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</si>
  <si>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</si>
  <si>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</si>
  <si>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</si>
  <si>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</si>
  <si>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</si>
  <si>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</si>
  <si>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</si>
  <si>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</si>
  <si>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</si>
  <si>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</si>
  <si>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</si>
  <si>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</si>
  <si>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</si>
  <si>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</si>
  <si>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</si>
  <si>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</si>
  <si>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</si>
  <si>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</si>
  <si>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</si>
  <si>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</si>
  <si>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</si>
  <si>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</si>
  <si>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</si>
  <si>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</si>
  <si>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</si>
  <si>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</si>
  <si>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</si>
  <si>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</si>
  <si>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</si>
  <si>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</si>
  <si>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</si>
  <si>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</si>
  <si>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</si>
  <si>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</si>
  <si>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</si>
  <si>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</si>
  <si>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</si>
  <si>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</si>
  <si>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</si>
  <si>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</si>
  <si>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</si>
  <si>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</si>
  <si>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</si>
  <si>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</si>
  <si>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</si>
  <si>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</si>
  <si>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</si>
  <si>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</si>
  <si>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</si>
  <si>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</si>
  <si>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</si>
  <si>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</si>
  <si>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</si>
  <si>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</si>
  <si>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</si>
  <si>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</si>
  <si>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</si>
  <si>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</si>
  <si>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</si>
  <si>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</si>
  <si>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</si>
  <si>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</si>
  <si>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</si>
  <si>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</si>
  <si>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</si>
  <si>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</si>
  <si>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</si>
  <si>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</si>
  <si>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</si>
  <si>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</si>
  <si>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</si>
  <si>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</si>
  <si>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</si>
  <si>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</si>
  <si>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</si>
  <si>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</si>
  <si>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</si>
  <si>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</si>
  <si>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</si>
  <si>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</si>
  <si>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</si>
  <si>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</si>
  <si>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</si>
  <si>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</si>
  <si>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</si>
  <si>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</si>
  <si>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</si>
  <si>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</si>
  <si>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</si>
  <si>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</si>
  <si>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</si>
  <si>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</si>
  <si>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</si>
  <si>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</si>
  <si>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</si>
  <si>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</si>
  <si>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</si>
  <si>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</si>
  <si>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</si>
  <si>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</si>
  <si>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</si>
  <si>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</si>
  <si>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</si>
  <si>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</si>
  <si>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</si>
  <si>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</si>
  <si>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</si>
  <si>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</si>
  <si>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</si>
  <si>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</si>
  <si>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</si>
  <si>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</si>
  <si>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</si>
  <si>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</si>
  <si>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</si>
  <si>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</si>
  <si>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</si>
  <si>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</si>
  <si>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</si>
  <si>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</si>
  <si>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</si>
  <si>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</si>
  <si>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</si>
  <si>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</si>
  <si>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</si>
  <si>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</si>
  <si>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</si>
  <si>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</si>
  <si>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</si>
  <si>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</si>
  <si>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</si>
  <si>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</si>
  <si>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</si>
  <si>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</si>
  <si>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</si>
  <si>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</si>
  <si>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</si>
  <si>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</si>
  <si>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</si>
  <si>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</si>
  <si>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</si>
  <si>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</si>
  <si>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</si>
  <si>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</si>
  <si>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</si>
  <si>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</si>
  <si>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</si>
  <si>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</si>
  <si>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</si>
  <si>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</si>
  <si>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</si>
  <si>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</si>
  <si>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</si>
  <si>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</si>
  <si>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</si>
  <si>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</si>
  <si>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</si>
  <si>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</si>
  <si>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</si>
  <si>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</si>
  <si>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</si>
  <si>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</si>
  <si>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</si>
  <si>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</si>
  <si>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</si>
  <si>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</si>
  <si>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</si>
  <si>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</si>
  <si>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</si>
  <si>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</si>
  <si>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</si>
  <si>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</si>
  <si>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</si>
  <si>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</si>
  <si>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</si>
  <si>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</si>
  <si>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</si>
  <si>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</si>
  <si>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</si>
  <si>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</si>
  <si>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</si>
  <si>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</si>
  <si>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</si>
  <si>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</si>
  <si>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</si>
  <si>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</si>
  <si>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</si>
  <si>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</si>
  <si>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</si>
  <si>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</si>
  <si>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</si>
  <si>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</si>
  <si>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</si>
  <si>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</si>
  <si>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</si>
  <si>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</si>
  <si>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</si>
  <si>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</si>
  <si>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</si>
  <si>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</si>
  <si>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</si>
  <si>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</si>
  <si>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</si>
  <si>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</si>
  <si>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</si>
  <si>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</si>
  <si>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</si>
  <si>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</si>
  <si>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</si>
  <si>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</si>
  <si>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</si>
  <si>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</si>
  <si>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</si>
  <si>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</si>
  <si>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</si>
  <si>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</si>
  <si>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</si>
  <si>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</si>
  <si>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</si>
  <si>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</si>
  <si>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</si>
  <si>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</si>
  <si>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</si>
  <si>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</si>
  <si>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</si>
  <si>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</si>
  <si>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</si>
  <si>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</si>
  <si>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</si>
  <si>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</si>
  <si>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</si>
  <si>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</si>
  <si>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</si>
  <si>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</si>
  <si>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</si>
  <si>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</si>
  <si>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</si>
  <si>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</si>
  <si>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</si>
  <si>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</si>
  <si>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</si>
  <si>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</si>
  <si>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</si>
  <si>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</si>
  <si>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</si>
  <si>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</si>
  <si>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</si>
  <si>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</si>
  <si>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</si>
  <si>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</si>
  <si>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</si>
  <si>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</si>
  <si>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</si>
  <si>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</si>
  <si>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</si>
  <si>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</si>
  <si>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</si>
  <si>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</si>
  <si>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</si>
  <si>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</si>
  <si>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</si>
  <si>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</si>
  <si>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</si>
  <si>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</si>
  <si>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</si>
  <si>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</si>
  <si>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</si>
  <si>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</si>
  <si>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</si>
  <si>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</si>
  <si>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</si>
  <si>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</si>
  <si>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</si>
  <si>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</si>
  <si>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</si>
  <si>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</si>
  <si>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</si>
  <si>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</si>
  <si>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</si>
  <si>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</si>
  <si>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</si>
  <si>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</si>
  <si>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</si>
  <si>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</si>
  <si>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</si>
  <si>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</si>
  <si>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</si>
  <si>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</si>
  <si>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</si>
  <si>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</si>
  <si>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</si>
  <si>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</si>
  <si>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</si>
  <si>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</si>
  <si>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</si>
  <si>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</si>
  <si>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</si>
  <si>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</si>
  <si>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</si>
  <si>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</si>
  <si>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</si>
  <si>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</si>
  <si>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</si>
  <si>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</si>
  <si>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</si>
  <si>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</si>
  <si>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</si>
  <si>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</si>
  <si>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</si>
  <si>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</si>
  <si>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</si>
  <si>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</si>
  <si>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</si>
  <si>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</si>
  <si>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</si>
  <si>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</si>
  <si>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</si>
  <si>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</si>
  <si>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</si>
  <si>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</si>
  <si>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</si>
  <si>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</si>
  <si>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</si>
  <si>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</si>
  <si>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</si>
  <si>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</si>
  <si>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</si>
  <si>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</si>
  <si>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</si>
  <si>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</si>
  <si>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</si>
  <si>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</si>
  <si>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</si>
  <si>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</si>
  <si>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</si>
  <si>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</si>
  <si>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</si>
  <si>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</si>
  <si>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</si>
  <si>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</si>
  <si>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</si>
  <si>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</si>
  <si>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</si>
  <si>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</si>
  <si>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</si>
  <si>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</si>
  <si>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</si>
  <si>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</si>
  <si>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</si>
  <si>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</si>
  <si>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</si>
  <si>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</si>
  <si>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</si>
  <si>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</si>
  <si>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</si>
  <si>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</si>
  <si>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</si>
  <si>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</si>
  <si>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</si>
  <si>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</si>
  <si>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</si>
  <si>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</si>
  <si>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</si>
  <si>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</si>
  <si>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</si>
  <si>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</si>
  <si>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</si>
  <si>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</si>
  <si>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</si>
  <si>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</si>
  <si>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</si>
  <si>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</si>
  <si>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</si>
  <si>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</si>
  <si>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</si>
  <si>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</si>
  <si>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</si>
  <si>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</si>
  <si>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</si>
  <si>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</si>
  <si>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</si>
  <si>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</si>
  <si>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</si>
  <si>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</si>
  <si>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</si>
  <si>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</si>
  <si>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</si>
  <si>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</si>
  <si>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</si>
  <si>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</si>
  <si>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</si>
  <si>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</si>
  <si>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</si>
  <si>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</si>
  <si>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</si>
  <si>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</si>
  <si>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</si>
  <si>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</si>
  <si>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</si>
  <si>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</si>
  <si>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</si>
  <si>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</si>
  <si>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</si>
  <si>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</si>
  <si>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</si>
  <si>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</si>
  <si>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</si>
  <si>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</si>
  <si>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</si>
  <si>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</si>
  <si>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</si>
  <si>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</si>
  <si>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</si>
  <si>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</si>
  <si>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</si>
  <si>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</si>
  <si>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</si>
  <si>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</si>
  <si>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</si>
  <si>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</si>
  <si>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</si>
  <si>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</si>
  <si>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</si>
  <si>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</si>
  <si>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</si>
  <si>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</si>
  <si>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</si>
  <si>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</si>
  <si>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</si>
  <si>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</si>
  <si>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</si>
  <si>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</si>
  <si>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</si>
  <si>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</si>
  <si>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</si>
  <si>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</si>
  <si>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</si>
  <si>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</si>
  <si>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</si>
  <si>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</si>
  <si>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</si>
  <si>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</si>
  <si>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</si>
  <si>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</si>
  <si>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</si>
  <si>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</si>
  <si>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</si>
  <si>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</si>
  <si>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</si>
  <si>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</si>
  <si>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</si>
  <si>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</si>
  <si>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</si>
  <si>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</si>
  <si>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</si>
  <si>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</si>
  <si>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</si>
  <si>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</si>
  <si>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</si>
  <si>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</si>
  <si>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</si>
  <si>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</si>
  <si>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</si>
  <si>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</si>
  <si>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</si>
  <si>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</si>
  <si>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</si>
  <si>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</si>
  <si>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</si>
  <si>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</si>
  <si>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</si>
  <si>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</si>
  <si>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</si>
  <si>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</si>
  <si>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</si>
  <si>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</si>
  <si>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</si>
  <si>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</si>
  <si>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</si>
  <si>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</si>
  <si>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</si>
  <si>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</si>
  <si>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</si>
  <si>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</si>
  <si>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</si>
  <si>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</si>
  <si>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</si>
  <si>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</si>
  <si>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</si>
  <si>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</si>
  <si>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</si>
  <si>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</si>
  <si>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</si>
  <si>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</si>
  <si>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</si>
  <si>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</si>
  <si>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</si>
  <si>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</si>
  <si>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</si>
  <si>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</si>
  <si>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</si>
  <si>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</si>
  <si>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</si>
  <si>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</si>
  <si>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</si>
  <si>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</si>
  <si>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</si>
  <si>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</si>
  <si>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</si>
  <si>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</si>
  <si>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</si>
  <si>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</si>
  <si>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</si>
  <si>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</si>
  <si>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</si>
  <si>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</si>
  <si>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</si>
  <si>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</si>
  <si>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</si>
  <si>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</si>
  <si>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</si>
  <si>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</si>
  <si>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</si>
  <si>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</si>
  <si>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</si>
  <si>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</si>
  <si>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</si>
  <si>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</si>
  <si>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</si>
  <si>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</si>
  <si>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</si>
  <si>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</si>
  <si>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</si>
  <si>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</si>
  <si>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</si>
  <si>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</si>
  <si>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</si>
  <si>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</si>
  <si>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</si>
  <si>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</si>
  <si>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</si>
  <si>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</si>
  <si>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</si>
  <si>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</si>
  <si>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</si>
  <si>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</si>
  <si>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</si>
  <si>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</si>
  <si>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</si>
  <si>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</si>
  <si>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</si>
  <si>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</si>
  <si>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</si>
  <si>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</si>
  <si>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</si>
  <si>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</si>
  <si>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</si>
  <si>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</si>
  <si>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</si>
  <si>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</si>
  <si>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</si>
  <si>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</si>
  <si>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</si>
  <si>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</si>
  <si>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</si>
  <si>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</si>
  <si>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</si>
  <si>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</si>
  <si>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</si>
  <si>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</si>
  <si>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</si>
  <si>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</si>
  <si>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</si>
  <si>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</si>
  <si>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</si>
  <si>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</si>
  <si>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</si>
  <si>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</si>
  <si>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</si>
  <si>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</si>
  <si>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</si>
  <si>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</si>
  <si>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</si>
  <si>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</si>
  <si>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</si>
  <si>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</si>
  <si>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</si>
  <si>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</si>
  <si>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</si>
  <si>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</si>
  <si>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</si>
  <si>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</si>
  <si>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</si>
  <si>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</si>
  <si>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</si>
  <si>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</si>
  <si>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</si>
  <si>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</si>
  <si>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</si>
  <si>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</si>
  <si>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</si>
  <si>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</si>
  <si>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</si>
  <si>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</si>
  <si>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</si>
  <si>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</si>
  <si>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</si>
  <si>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</si>
  <si>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</si>
  <si>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</si>
  <si>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</si>
  <si>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</si>
  <si>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</si>
  <si>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</si>
  <si>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</si>
  <si>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</si>
  <si>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</si>
  <si>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</si>
  <si>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</si>
  <si>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</si>
  <si>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</si>
  <si>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</si>
  <si>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</si>
  <si>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</si>
  <si>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</si>
  <si>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</si>
  <si>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</si>
  <si>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</si>
  <si>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</si>
  <si>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</si>
  <si>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</si>
  <si>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</si>
  <si>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</si>
  <si>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</si>
  <si>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</si>
  <si>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</si>
  <si>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</si>
  <si>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</si>
  <si>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</si>
  <si>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</si>
  <si>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</si>
  <si>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</si>
  <si>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</si>
  <si>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</si>
  <si>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</si>
  <si>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</si>
  <si>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</si>
  <si>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</si>
  <si>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</si>
  <si>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</si>
  <si>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</si>
  <si>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</si>
  <si>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</si>
  <si>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</si>
  <si>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</si>
  <si>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</si>
  <si>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</si>
  <si>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</si>
  <si>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</si>
  <si>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</si>
  <si>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</si>
  <si>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</si>
  <si>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</si>
  <si>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</si>
  <si>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</si>
  <si>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</si>
  <si>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</si>
  <si>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</si>
  <si>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</si>
  <si>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</si>
  <si>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</si>
  <si>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</si>
  <si>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</si>
  <si>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</si>
  <si>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</si>
  <si>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</si>
  <si>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</si>
  <si>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</si>
  <si>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</si>
  <si>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</si>
  <si>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</si>
  <si>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</si>
  <si>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</si>
  <si>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</si>
  <si>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</si>
  <si>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</si>
  <si>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</si>
  <si>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</si>
  <si>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</si>
  <si>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</si>
  <si>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</si>
  <si>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</si>
  <si>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</si>
  <si>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</si>
  <si>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</si>
  <si>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</si>
  <si>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</si>
  <si>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</si>
  <si>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</si>
  <si>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</si>
  <si>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</si>
  <si>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</si>
  <si>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</si>
  <si>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</si>
  <si>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</si>
  <si>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</si>
  <si>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</si>
  <si>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</si>
  <si>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</si>
  <si>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</si>
  <si>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</si>
  <si>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</si>
  <si>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</si>
  <si>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</si>
  <si>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</si>
  <si>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</si>
  <si>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</si>
  <si>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</si>
  <si>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</si>
  <si>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</si>
  <si>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</si>
  <si>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</si>
  <si>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</si>
  <si>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</si>
  <si>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</si>
  <si>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</si>
  <si>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</si>
  <si>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</si>
  <si>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</si>
  <si>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</si>
  <si>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</si>
  <si>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</si>
  <si>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</si>
  <si>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</si>
  <si>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</si>
  <si>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</si>
  <si>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</si>
  <si>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</si>
  <si>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</si>
  <si>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</si>
  <si>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</si>
  <si>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</si>
  <si>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</si>
  <si>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</si>
  <si>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</si>
  <si>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</si>
  <si>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</si>
  <si>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</si>
  <si>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</si>
  <si>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</si>
  <si>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</si>
  <si>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</si>
  <si>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</si>
  <si>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</si>
  <si>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</si>
  <si>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</si>
  <si>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</si>
  <si>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</si>
  <si>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</si>
  <si>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</si>
  <si>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</si>
  <si>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</si>
  <si>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</si>
  <si>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</si>
  <si>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</si>
  <si>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</si>
  <si>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</si>
  <si>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</si>
  <si>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</si>
  <si>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</si>
  <si>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</si>
  <si>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</si>
  <si>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</si>
  <si>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</si>
  <si>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</si>
  <si>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</si>
  <si>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</si>
  <si>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</si>
  <si>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</si>
  <si>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</si>
  <si>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</si>
  <si>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</si>
  <si>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</si>
  <si>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</si>
  <si>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</si>
  <si>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</si>
  <si>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</si>
  <si>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</si>
  <si>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</si>
  <si>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</si>
  <si>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</si>
  <si>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</si>
  <si>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</si>
  <si>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</si>
  <si>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</si>
  <si>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</si>
  <si>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</si>
  <si>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</si>
  <si>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</si>
  <si>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</si>
  <si>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</si>
  <si>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</si>
  <si>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</si>
  <si>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</si>
  <si>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</si>
  <si>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</si>
  <si>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</si>
  <si>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</si>
  <si>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</si>
  <si>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</si>
  <si>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</si>
  <si>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</si>
  <si>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</si>
  <si>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</si>
  <si>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</si>
  <si>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</si>
  <si>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</si>
  <si>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</si>
  <si>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</si>
  <si>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</si>
  <si>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</si>
  <si>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</si>
  <si>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</si>
  <si>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</si>
  <si>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</si>
  <si>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</si>
  <si>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</si>
  <si>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</si>
  <si>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</si>
  <si>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</si>
  <si>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</si>
  <si>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</si>
  <si>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</si>
  <si>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</si>
  <si>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</si>
  <si>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</si>
  <si>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</si>
  <si>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</si>
  <si>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</si>
  <si>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</si>
  <si>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</si>
  <si>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</si>
  <si>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</si>
  <si>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</si>
  <si>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</si>
  <si>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</si>
  <si>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</si>
  <si>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</si>
  <si>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</si>
  <si>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</si>
  <si>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</si>
  <si>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</si>
  <si>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</si>
  <si>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</si>
  <si>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</si>
  <si>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</si>
  <si>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</si>
  <si>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</si>
  <si>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</si>
  <si>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</si>
  <si>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</si>
  <si>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</si>
  <si>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</si>
  <si>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</si>
  <si>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</si>
  <si>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</si>
  <si>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</si>
  <si>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</si>
  <si>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</si>
  <si>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</si>
  <si>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</si>
  <si>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</si>
  <si>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</si>
  <si>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</si>
  <si>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</si>
  <si>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</si>
  <si>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</si>
  <si>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</si>
  <si>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</si>
  <si>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</si>
  <si>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</si>
  <si>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</si>
  <si>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</si>
  <si>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</si>
  <si>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</si>
  <si>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</si>
  <si>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</si>
  <si>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</si>
  <si>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</si>
  <si>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</si>
  <si>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</si>
  <si>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</si>
  <si>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</si>
  <si>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</si>
  <si>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</si>
  <si>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</si>
  <si>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</si>
  <si>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</si>
  <si>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</si>
  <si>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</si>
  <si>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</si>
  <si>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</si>
  <si>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</si>
  <si>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</si>
  <si>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</si>
  <si>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</si>
  <si>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</si>
  <si>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</si>
  <si>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</si>
  <si>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</si>
  <si>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</si>
  <si>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</si>
  <si>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</si>
  <si>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</si>
  <si>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</si>
  <si>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</si>
  <si>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</si>
  <si>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</si>
  <si>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</si>
  <si>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</si>
  <si>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</si>
  <si>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</si>
  <si>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</si>
  <si>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</si>
  <si>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</si>
  <si>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</si>
  <si>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</si>
  <si>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</si>
  <si>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</si>
  <si>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</si>
  <si>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</si>
  <si>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</si>
  <si>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</si>
  <si>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</si>
  <si>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</si>
  <si>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</si>
  <si>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</si>
  <si>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</si>
  <si>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</si>
  <si>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</si>
  <si>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</si>
  <si>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</si>
  <si>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</si>
  <si>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</si>
  <si>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</si>
  <si>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</si>
  <si>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</si>
  <si>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</si>
  <si>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</si>
  <si>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</si>
  <si>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</si>
  <si>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</si>
  <si>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</si>
  <si>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</si>
  <si>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</si>
  <si>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</si>
  <si>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</si>
  <si>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</si>
  <si>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</si>
  <si>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</si>
  <si>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</si>
  <si>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</si>
  <si>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</si>
  <si>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</si>
  <si>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</si>
  <si>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</si>
  <si>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</si>
  <si>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</si>
  <si>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</si>
  <si>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</si>
  <si>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</si>
  <si>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</si>
  <si>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</si>
  <si>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</si>
  <si>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</si>
  <si>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</si>
  <si>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</si>
  <si>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</si>
  <si>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</si>
  <si>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</si>
  <si>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</si>
  <si>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</si>
  <si>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</si>
  <si>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</si>
  <si>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</si>
  <si>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</si>
  <si>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</si>
  <si>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</si>
  <si>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</si>
  <si>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</si>
  <si>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</si>
  <si>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</si>
  <si>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</si>
  <si>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</si>
  <si>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</si>
  <si>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</si>
  <si>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</si>
  <si>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</si>
  <si>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</si>
  <si>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</si>
  <si>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</si>
  <si>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</si>
  <si>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</si>
  <si>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</si>
  <si>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</si>
  <si>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</si>
  <si>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</si>
  <si>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</si>
  <si>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</si>
  <si>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</si>
  <si>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</si>
  <si>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</si>
  <si>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</si>
  <si>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</si>
  <si>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</si>
  <si>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</si>
  <si>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</si>
  <si>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</si>
  <si>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</si>
  <si>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</si>
  <si>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</si>
  <si>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</si>
  <si>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</si>
  <si>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</si>
  <si>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</si>
  <si>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</si>
  <si>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</si>
  <si>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</si>
  <si>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</si>
  <si>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</si>
  <si>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</si>
  <si>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</si>
  <si>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</si>
  <si>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</si>
  <si>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</si>
  <si>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</si>
  <si>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</si>
  <si>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</si>
  <si>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</si>
  <si>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</si>
  <si>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</si>
  <si>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</si>
  <si>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</si>
  <si>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</si>
  <si>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</si>
  <si>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</si>
  <si>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</si>
  <si>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</si>
  <si>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</si>
  <si>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</si>
  <si>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</si>
  <si>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</si>
  <si>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</si>
  <si>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</si>
  <si>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</si>
  <si>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</si>
  <si>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</si>
  <si>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</si>
  <si>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</si>
  <si>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</si>
  <si>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</si>
  <si>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</si>
  <si>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</si>
  <si>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</si>
  <si>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</si>
  <si>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</si>
  <si>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</si>
  <si>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</si>
  <si>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</si>
  <si>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</si>
  <si>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</si>
  <si>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</si>
  <si>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</si>
  <si>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</si>
  <si>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</si>
  <si>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</si>
  <si>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</si>
  <si>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</si>
  <si>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</si>
  <si>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</si>
  <si>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</si>
  <si>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</si>
  <si>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</si>
  <si>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</si>
  <si>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</si>
  <si>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</si>
  <si>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</si>
  <si>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</si>
  <si>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</si>
  <si>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</si>
  <si>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</si>
  <si>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</si>
  <si>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</si>
  <si>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</si>
  <si>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</si>
  <si>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</si>
  <si>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</si>
  <si>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</si>
  <si>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</si>
  <si>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</si>
  <si>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</si>
  <si>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</si>
  <si>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</si>
  <si>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</si>
  <si>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</si>
  <si>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</si>
  <si>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</si>
  <si>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</si>
  <si>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</si>
  <si>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</si>
  <si>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</si>
  <si>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</si>
  <si>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</si>
  <si>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</si>
  <si>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</si>
  <si>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</si>
  <si>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</si>
  <si>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</si>
  <si>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</si>
  <si>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</si>
  <si>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</si>
  <si>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</si>
  <si>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</si>
  <si>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</si>
  <si>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</si>
  <si>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</si>
  <si>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</si>
  <si>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</si>
  <si>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</si>
  <si>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</si>
  <si>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</si>
  <si>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</si>
  <si>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</si>
  <si>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</si>
  <si>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</si>
  <si>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</si>
  <si>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</si>
  <si>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</si>
  <si>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</si>
  <si>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</si>
  <si>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</si>
  <si>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</si>
  <si>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</si>
  <si>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</si>
  <si>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</si>
  <si>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</si>
  <si>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</si>
  <si>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</si>
  <si>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</si>
  <si>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</si>
  <si>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</si>
  <si>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</si>
  <si>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</si>
  <si>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</si>
  <si>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</si>
  <si>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</si>
  <si>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</si>
  <si>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</si>
  <si>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</si>
  <si>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</si>
  <si>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</si>
  <si>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</si>
  <si>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</si>
  <si>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</si>
  <si>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</si>
  <si>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</si>
  <si>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</si>
  <si>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</si>
  <si>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</si>
  <si>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</si>
  <si>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</si>
  <si>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</si>
  <si>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</si>
  <si>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</si>
  <si>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</si>
  <si>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</si>
  <si>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</si>
  <si>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</si>
  <si>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</si>
  <si>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</si>
  <si>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</si>
  <si>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</si>
  <si>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</si>
  <si>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</si>
  <si>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</si>
  <si>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</si>
  <si>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</si>
  <si>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</si>
  <si>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</si>
  <si>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</si>
  <si>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</si>
  <si>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</si>
  <si>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</si>
  <si>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</si>
  <si>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</si>
  <si>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</si>
  <si>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</si>
  <si>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</si>
  <si>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</si>
  <si>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</si>
  <si>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</si>
  <si>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</si>
  <si>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</si>
  <si>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</si>
  <si>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</si>
  <si>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</si>
  <si>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</si>
  <si>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</si>
  <si>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</si>
  <si>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</si>
  <si>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</si>
  <si>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</si>
  <si>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</si>
  <si>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</si>
  <si>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</si>
  <si>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</si>
  <si>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</si>
  <si>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</si>
  <si>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</si>
  <si>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</si>
  <si>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</si>
  <si>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</si>
  <si>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</si>
  <si>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</si>
  <si>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</si>
  <si>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</si>
  <si>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</si>
  <si>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</si>
  <si>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</si>
  <si>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</si>
  <si>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</si>
  <si>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</si>
  <si>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</si>
  <si>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</si>
  <si>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</si>
  <si>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</si>
  <si>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</si>
  <si>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</si>
  <si>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</si>
  <si>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</si>
  <si>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</si>
  <si>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</si>
  <si>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</si>
  <si>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</si>
  <si>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</si>
  <si>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</si>
  <si>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</si>
  <si>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</si>
  <si>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</si>
  <si>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</si>
  <si>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</si>
  <si>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</si>
  <si>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</si>
  <si>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</si>
  <si>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</si>
  <si>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</si>
  <si>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</si>
  <si>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</si>
  <si>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</si>
  <si>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</si>
  <si>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</si>
  <si>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</si>
  <si>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</si>
  <si>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</si>
  <si>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</si>
  <si>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</si>
  <si>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</si>
  <si>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</si>
  <si>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</si>
  <si>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</si>
  <si>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</si>
  <si>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</si>
  <si>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</si>
  <si>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</si>
  <si>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</si>
  <si>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</si>
  <si>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</si>
  <si>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</si>
  <si>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</si>
  <si>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</si>
  <si>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</si>
  <si>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</si>
  <si>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</si>
  <si>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</si>
  <si>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</si>
  <si>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</si>
  <si>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</si>
  <si>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</si>
  <si>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</si>
  <si>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</si>
  <si>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</si>
  <si>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</si>
  <si>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</si>
  <si>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</si>
  <si>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</si>
  <si>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</si>
  <si>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</si>
  <si>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</si>
  <si>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</si>
  <si>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</si>
  <si>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</si>
  <si>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</si>
  <si>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</si>
  <si>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</si>
  <si>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</si>
  <si>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</si>
  <si>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</si>
  <si>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</si>
  <si>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</si>
  <si>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</si>
  <si>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</si>
  <si>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</si>
  <si>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</si>
  <si>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</si>
  <si>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</si>
  <si>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</si>
  <si>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</si>
  <si>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</si>
  <si>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</si>
  <si>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</si>
  <si>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</si>
  <si>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</si>
  <si>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</si>
  <si>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</si>
  <si>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</si>
  <si>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</si>
  <si>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</si>
  <si>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</si>
  <si>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</si>
  <si>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</si>
  <si>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</si>
  <si>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</si>
  <si>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</si>
  <si>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</si>
  <si>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</si>
  <si>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</si>
  <si>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</si>
  <si>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</si>
  <si>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</si>
  <si>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</si>
  <si>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</si>
  <si>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</si>
  <si>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</si>
  <si>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</si>
  <si>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</si>
  <si>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</si>
  <si>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</si>
  <si>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</si>
  <si>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</si>
  <si>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</si>
  <si>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</si>
  <si>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</si>
  <si>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</si>
  <si>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</si>
  <si>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</si>
  <si>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</si>
  <si>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</si>
  <si>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</si>
  <si>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</si>
  <si>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</si>
  <si>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</si>
  <si>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</si>
  <si>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</si>
  <si>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</si>
  <si>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</si>
  <si>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</si>
  <si>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</si>
  <si>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</si>
  <si>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</si>
  <si>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</si>
  <si>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</si>
  <si>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</si>
  <si>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</si>
  <si>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</si>
  <si>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</si>
  <si>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</si>
  <si>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</si>
  <si>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</si>
  <si>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</si>
  <si>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</si>
  <si>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</si>
  <si>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</si>
  <si>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</si>
  <si>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</si>
  <si>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</si>
  <si>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</si>
  <si>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</si>
  <si>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</si>
  <si>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</si>
  <si>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</si>
  <si>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</si>
  <si>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</si>
  <si>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</si>
  <si>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</si>
  <si>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</si>
  <si>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</si>
  <si>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</si>
  <si>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</si>
  <si>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</si>
  <si>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</si>
  <si>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</si>
  <si>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</si>
  <si>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</si>
  <si>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</si>
  <si>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</si>
  <si>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</si>
  <si>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</si>
  <si>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</si>
  <si>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</si>
  <si>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</si>
  <si>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</si>
  <si>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</si>
  <si>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</si>
  <si>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</si>
  <si>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</si>
  <si>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</si>
  <si>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</si>
  <si>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</si>
  <si>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</si>
  <si>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</si>
  <si>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</si>
  <si>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</si>
  <si>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</si>
  <si>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</si>
  <si>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</si>
  <si>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</si>
  <si>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</si>
  <si>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</si>
  <si>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</si>
  <si>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</si>
  <si>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</si>
  <si>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</si>
  <si>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</si>
  <si>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</si>
  <si>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</si>
  <si>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</si>
  <si>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</si>
  <si>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</si>
  <si>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</si>
  <si>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</si>
  <si>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</si>
  <si>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</si>
  <si>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</si>
  <si>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</si>
  <si>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</si>
  <si>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</si>
  <si>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</si>
  <si>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</si>
  <si>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</si>
  <si>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</si>
  <si>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</si>
  <si>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</si>
  <si>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</si>
  <si>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</si>
  <si>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</si>
  <si>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</si>
  <si>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</si>
  <si>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</si>
  <si>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</si>
  <si>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</si>
  <si>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</si>
  <si>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</si>
  <si>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</si>
  <si>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</si>
  <si>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</si>
  <si>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</si>
  <si>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</si>
  <si>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</si>
  <si>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</si>
  <si>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</si>
  <si>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</si>
  <si>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</si>
  <si>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</si>
  <si>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</si>
  <si>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</si>
  <si>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</si>
  <si>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</si>
  <si>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</si>
  <si>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</si>
  <si>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</si>
  <si>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</si>
  <si>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</si>
  <si>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</si>
  <si>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</si>
  <si>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</si>
  <si>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</si>
  <si>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</si>
  <si>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</si>
  <si>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</si>
  <si>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</si>
  <si>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</si>
  <si>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</si>
  <si>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</si>
  <si>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</si>
  <si>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</si>
  <si>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</si>
  <si>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</si>
  <si>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</si>
  <si>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</si>
  <si>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</si>
  <si>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</si>
  <si>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</si>
  <si>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</si>
  <si>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</si>
  <si>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</si>
  <si>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</si>
  <si>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</si>
  <si>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</si>
  <si>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</si>
  <si>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</si>
  <si>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</si>
  <si>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</si>
  <si>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</si>
  <si>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</si>
  <si>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</si>
  <si>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</si>
  <si>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</si>
  <si>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</si>
  <si>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</si>
  <si>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</si>
  <si>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</si>
  <si>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</si>
  <si>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</si>
  <si>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</si>
  <si>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</si>
  <si>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</si>
  <si>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</si>
  <si>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</si>
  <si>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</si>
  <si>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</si>
  <si>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</si>
  <si>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</si>
  <si>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</si>
  <si>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</si>
  <si>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</si>
  <si>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</si>
  <si>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</si>
  <si>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</si>
  <si>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</si>
  <si>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</si>
  <si>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</si>
  <si>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</si>
  <si>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</si>
  <si>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</si>
  <si>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</si>
  <si>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</si>
  <si>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</si>
  <si>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</si>
  <si>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</si>
  <si>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</si>
  <si>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</si>
  <si>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</si>
  <si>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</si>
  <si>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</si>
  <si>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</si>
  <si>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</si>
  <si>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</si>
  <si>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</si>
  <si>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</si>
  <si>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</si>
  <si>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</si>
  <si>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</si>
  <si>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</si>
  <si>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</si>
  <si>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</si>
  <si>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</si>
  <si>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</si>
  <si>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</si>
  <si>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</si>
  <si>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</si>
  <si>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</si>
  <si>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</si>
  <si>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</si>
  <si>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</si>
  <si>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</si>
  <si>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</si>
  <si>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</si>
  <si>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</si>
  <si>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</si>
  <si>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</si>
  <si>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</si>
  <si>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</si>
  <si>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</si>
  <si>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</si>
  <si>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</si>
  <si>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</si>
  <si>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</si>
  <si>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</si>
  <si>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</si>
  <si>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</si>
  <si>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</si>
  <si>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</si>
  <si>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</si>
  <si>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</si>
  <si>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</si>
  <si>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</si>
  <si>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</si>
  <si>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</si>
  <si>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</si>
  <si>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</si>
  <si>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</si>
  <si>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</si>
  <si>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</si>
  <si>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</si>
  <si>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</si>
  <si>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</si>
  <si>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</si>
  <si>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</si>
  <si>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</si>
  <si>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</si>
  <si>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</si>
  <si>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</si>
  <si>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</si>
  <si>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</si>
  <si>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</si>
  <si>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</si>
  <si>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</si>
  <si>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</si>
  <si>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</si>
  <si>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</si>
  <si>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</si>
  <si>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</si>
  <si>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</si>
  <si>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</si>
  <si>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</si>
  <si>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</si>
  <si>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</si>
  <si>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</si>
  <si>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</si>
  <si>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</si>
  <si>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</si>
  <si>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</si>
  <si>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</si>
  <si>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</si>
  <si>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</si>
  <si>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</si>
  <si>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</si>
  <si>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</si>
  <si>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</si>
  <si>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</si>
  <si>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</si>
  <si>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</si>
  <si>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</si>
  <si>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</si>
  <si>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</si>
  <si>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</si>
  <si>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</si>
  <si>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</si>
  <si>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</si>
  <si>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</si>
  <si>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</si>
  <si>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</si>
  <si>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</si>
  <si>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</si>
  <si>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</si>
  <si>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</si>
  <si>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</si>
  <si>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</si>
  <si>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</si>
  <si>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</si>
  <si>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</si>
  <si>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</si>
  <si>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</si>
  <si>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</si>
  <si>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</si>
  <si>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</si>
  <si>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</si>
  <si>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</si>
  <si>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</si>
  <si>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</si>
  <si>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</si>
  <si>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</si>
  <si>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</si>
  <si>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</si>
  <si>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</si>
  <si>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</si>
  <si>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</si>
  <si>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</si>
  <si>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</si>
  <si>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</si>
  <si>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</si>
  <si>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</si>
  <si>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</si>
  <si>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</si>
  <si>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</si>
  <si>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</si>
  <si>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</si>
  <si>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</si>
  <si>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</si>
  <si>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</si>
  <si>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</si>
  <si>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</si>
  <si>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</si>
  <si>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</si>
  <si>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</si>
  <si>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</si>
  <si>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</si>
  <si>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</si>
  <si>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</si>
  <si>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</si>
  <si>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</si>
  <si>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</si>
  <si>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</si>
  <si>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</si>
  <si>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</si>
  <si>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</si>
  <si>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</si>
  <si>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</si>
  <si>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</si>
  <si>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</si>
  <si>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</si>
  <si>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</si>
  <si>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</si>
  <si>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</si>
  <si>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</si>
  <si>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</si>
  <si>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</si>
  <si>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</si>
  <si>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</si>
  <si>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</si>
  <si>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</si>
  <si>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</si>
  <si>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</si>
  <si>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</si>
  <si>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</si>
  <si>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</si>
  <si>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</si>
  <si>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</si>
  <si>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</si>
  <si>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</si>
  <si>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</si>
  <si>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</si>
  <si>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</si>
  <si>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</si>
  <si>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</si>
  <si>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</si>
  <si>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</si>
  <si>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</si>
  <si>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</si>
  <si>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</si>
  <si>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</si>
  <si>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</si>
  <si>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</si>
  <si>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</si>
  <si>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</si>
  <si>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</si>
  <si>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</si>
  <si>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</si>
  <si>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</si>
  <si>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</si>
  <si>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</si>
  <si>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</si>
  <si>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</si>
  <si>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</si>
  <si>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</si>
  <si>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</si>
  <si>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</si>
  <si>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</si>
  <si>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</si>
  <si>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</si>
  <si>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</si>
  <si>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</si>
  <si>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</si>
  <si>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</si>
  <si>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</si>
  <si>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</si>
  <si>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</si>
  <si>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</si>
  <si>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</si>
  <si>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</si>
  <si>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</si>
  <si>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</si>
  <si>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</si>
  <si>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</si>
  <si>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</si>
  <si>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</si>
  <si>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</si>
  <si>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</si>
  <si>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</si>
  <si>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</si>
  <si>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</si>
  <si>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</si>
  <si>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</si>
  <si>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</si>
  <si>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</si>
  <si>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</si>
  <si>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</si>
  <si>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</si>
  <si>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</si>
  <si>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</si>
  <si>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</si>
  <si>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</si>
  <si>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</si>
  <si>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</si>
  <si>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</si>
  <si>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</si>
  <si>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</si>
  <si>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</si>
  <si>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</si>
  <si>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</si>
  <si>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</si>
  <si>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</si>
  <si>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</si>
  <si>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</si>
  <si>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</si>
  <si>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</si>
  <si>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</si>
  <si>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</si>
  <si>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</si>
  <si>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</si>
  <si>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</si>
  <si>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</si>
  <si>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</si>
  <si>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</si>
  <si>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</si>
  <si>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</si>
  <si>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</si>
  <si>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</si>
  <si>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</si>
  <si>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</si>
  <si>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</si>
  <si>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</si>
  <si>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</si>
  <si>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</si>
  <si>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</si>
  <si>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</si>
  <si>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</si>
  <si>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</si>
  <si>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</si>
  <si>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</si>
  <si>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</si>
  <si>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</si>
  <si>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</si>
  <si>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</si>
  <si>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</si>
  <si>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</si>
  <si>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</si>
  <si>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</si>
  <si>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</si>
  <si>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</si>
  <si>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</si>
  <si>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</si>
  <si>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</si>
  <si>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</si>
  <si>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</si>
  <si>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</si>
  <si>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</si>
  <si>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</si>
  <si>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</si>
  <si>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</si>
  <si>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</si>
  <si>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</si>
  <si>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</si>
  <si>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</si>
  <si>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</si>
  <si>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</si>
  <si>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</si>
  <si>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</si>
  <si>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</si>
  <si>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</si>
  <si>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</si>
  <si>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</si>
  <si>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</si>
  <si>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</si>
  <si>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</si>
  <si>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</si>
  <si>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</si>
  <si>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</si>
  <si>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</si>
  <si>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</si>
  <si>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</si>
  <si>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</si>
  <si>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</si>
  <si>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</si>
  <si>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</si>
  <si>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</si>
  <si>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</si>
  <si>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</si>
  <si>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</si>
  <si>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</si>
  <si>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</si>
  <si>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</si>
  <si>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</si>
  <si>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</si>
  <si>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</si>
  <si>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</si>
  <si>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</si>
  <si>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</si>
  <si>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</si>
  <si>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</si>
  <si>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</si>
  <si>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</si>
  <si>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</si>
  <si>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</si>
  <si>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</si>
  <si>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</si>
  <si>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</si>
  <si>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</si>
  <si>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</si>
  <si>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</si>
  <si>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</si>
  <si>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</si>
  <si>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</si>
  <si>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</si>
  <si>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</si>
  <si>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</si>
  <si>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</si>
  <si>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</si>
  <si>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</si>
  <si>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</si>
  <si>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</si>
  <si>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</si>
  <si>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</si>
  <si>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</si>
  <si>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</si>
  <si>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</si>
  <si>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</si>
  <si>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</si>
  <si>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</si>
  <si>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</si>
  <si>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</si>
  <si>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</si>
  <si>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</si>
  <si>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</si>
  <si>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</si>
  <si>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</si>
  <si>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</si>
  <si>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</si>
  <si>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</si>
  <si>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</si>
  <si>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</si>
  <si>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</si>
  <si>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</si>
  <si>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</si>
  <si>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</si>
  <si>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</si>
  <si>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</si>
  <si>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</si>
  <si>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</si>
  <si>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</si>
  <si>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</si>
  <si>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</si>
  <si>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</si>
  <si>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</si>
  <si>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</si>
  <si>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</si>
  <si>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</si>
  <si>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</si>
  <si>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</si>
  <si>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</si>
  <si>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</si>
  <si>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</si>
  <si>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</si>
  <si>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</si>
  <si>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</si>
  <si>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</si>
  <si>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</si>
  <si>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</si>
  <si>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</si>
  <si>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</si>
  <si>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</si>
  <si>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</si>
  <si>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</si>
  <si>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</si>
  <si>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</si>
  <si>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</si>
  <si>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</si>
  <si>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</si>
  <si>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</si>
  <si>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</si>
  <si>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</si>
  <si>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</si>
  <si>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</si>
  <si>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</si>
  <si>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</si>
  <si>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</si>
  <si>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</si>
  <si>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</si>
  <si>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</si>
  <si>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</si>
  <si>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</si>
  <si>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</si>
  <si>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</si>
  <si>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</si>
  <si>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</si>
  <si>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</si>
  <si>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</si>
  <si>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</si>
  <si>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</si>
  <si>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</si>
  <si>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</si>
  <si>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</si>
  <si>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</si>
  <si>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</si>
  <si>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</si>
  <si>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</si>
  <si>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</si>
  <si>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</si>
  <si>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</si>
  <si>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</si>
  <si>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</si>
  <si>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</si>
  <si>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</si>
  <si>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</si>
  <si>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</si>
  <si>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</si>
  <si>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</si>
  <si>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</si>
  <si>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</si>
  <si>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</si>
  <si>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</si>
  <si>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</si>
  <si>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</si>
  <si>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</si>
  <si>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</si>
  <si>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</si>
  <si>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</si>
  <si>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</si>
  <si>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</si>
  <si>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</si>
  <si>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</si>
  <si>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</si>
  <si>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</si>
  <si>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</si>
  <si>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</si>
  <si>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</si>
  <si>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</si>
  <si>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</si>
  <si>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</si>
  <si>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</si>
  <si>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</si>
  <si>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</si>
  <si>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</si>
  <si>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</si>
  <si>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</si>
  <si>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</si>
  <si>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</si>
  <si>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</si>
  <si>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</si>
  <si>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</si>
  <si>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</si>
  <si>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</si>
  <si>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</si>
  <si>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</si>
  <si>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</si>
  <si>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</si>
  <si>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</si>
  <si>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</si>
  <si>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</si>
  <si>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</si>
  <si>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</si>
  <si>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</si>
  <si>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</si>
  <si>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</si>
  <si>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</si>
  <si>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</si>
  <si>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</si>
  <si>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</si>
  <si>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</si>
  <si>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</si>
  <si>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</si>
  <si>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</si>
  <si>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</si>
  <si>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</si>
  <si>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</si>
  <si>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</si>
  <si>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</si>
  <si>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</si>
  <si>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</si>
  <si>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</si>
  <si>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</si>
  <si>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</si>
  <si>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</si>
  <si>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</si>
  <si>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</si>
  <si>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</si>
  <si>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</si>
  <si>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</si>
  <si>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</si>
  <si>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</si>
  <si>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</si>
  <si>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</si>
  <si>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</si>
  <si>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</si>
  <si>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</si>
  <si>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</si>
  <si>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</si>
  <si>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</si>
  <si>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</si>
  <si>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</si>
  <si>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</si>
  <si>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</si>
  <si>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</si>
  <si>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</si>
  <si>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</si>
  <si>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</si>
  <si>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</si>
  <si>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</si>
  <si>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</si>
  <si>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</si>
  <si>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</si>
  <si>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</si>
  <si>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</si>
  <si>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</si>
  <si>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</si>
  <si>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</si>
  <si>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</si>
  <si>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</si>
  <si>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</si>
  <si>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</si>
  <si>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</si>
  <si>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</si>
  <si>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</si>
  <si>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</si>
  <si>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</si>
  <si>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</si>
  <si>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</si>
  <si>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</si>
  <si>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</si>
  <si>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</si>
  <si>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</si>
  <si>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</si>
  <si>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</si>
  <si>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</si>
  <si>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</si>
  <si>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</si>
  <si>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</si>
  <si>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</si>
  <si>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</si>
  <si>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</si>
  <si>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</si>
  <si>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</si>
  <si>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</si>
  <si>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</si>
  <si>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</si>
  <si>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</si>
  <si>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</si>
  <si>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</si>
  <si>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</si>
  <si>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</si>
  <si>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</si>
  <si>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</si>
  <si>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</si>
  <si>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</si>
  <si>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</si>
  <si>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</si>
  <si>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</si>
  <si>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</si>
  <si>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</si>
  <si>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</si>
  <si>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</si>
  <si>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</si>
  <si>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</si>
  <si>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</si>
  <si>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</si>
  <si>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</si>
  <si>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</si>
  <si>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</si>
  <si>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</si>
  <si>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</si>
  <si>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</si>
  <si>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</si>
  <si>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</si>
  <si>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</si>
  <si>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</si>
  <si>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</si>
  <si>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</si>
  <si>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</si>
  <si>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</si>
  <si>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</si>
  <si>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</si>
  <si>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</si>
  <si>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</si>
  <si>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</si>
  <si>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</si>
  <si>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</si>
  <si>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</si>
  <si>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</si>
  <si>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</si>
  <si>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</si>
  <si>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</si>
  <si>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</si>
  <si>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</si>
  <si>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</si>
  <si>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</si>
  <si>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</si>
  <si>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</si>
  <si>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</si>
  <si>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</si>
  <si>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</si>
  <si>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</si>
  <si>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</si>
  <si>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</si>
  <si>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</si>
  <si>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</si>
  <si>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</si>
  <si>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</si>
  <si>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</si>
  <si>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</si>
  <si>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</si>
  <si>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</si>
  <si>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</si>
  <si>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</si>
  <si>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</si>
  <si>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</si>
  <si>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</si>
  <si>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</si>
  <si>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</si>
  <si>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</si>
  <si>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</si>
  <si>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</si>
  <si>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</si>
  <si>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</si>
  <si>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</si>
  <si>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</si>
  <si>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</si>
  <si>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</si>
  <si>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</si>
  <si>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</si>
  <si>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</si>
  <si>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</si>
  <si>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</si>
  <si>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</si>
  <si>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</si>
  <si>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</si>
  <si>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</si>
  <si>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</si>
  <si>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</si>
  <si>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</si>
  <si>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</si>
  <si>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</si>
  <si>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</si>
  <si>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</si>
  <si>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</si>
  <si>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</si>
  <si>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</si>
  <si>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</si>
  <si>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</si>
  <si>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</si>
  <si>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</si>
  <si>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</si>
  <si>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</si>
  <si>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</si>
  <si>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</si>
  <si>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</si>
  <si>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</si>
  <si>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</si>
  <si>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</si>
  <si>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</si>
  <si>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</si>
  <si>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</si>
  <si>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</si>
  <si>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</si>
  <si>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</si>
  <si>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</si>
  <si>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</si>
  <si>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</si>
  <si>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</si>
  <si>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</si>
  <si>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</si>
  <si>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</si>
  <si>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</si>
  <si>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</si>
  <si>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</si>
  <si>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</si>
  <si>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</si>
  <si>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</si>
  <si>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</si>
  <si>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</si>
  <si>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</si>
  <si>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</si>
  <si>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</si>
  <si>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</si>
  <si>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</si>
  <si>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</si>
  <si>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</si>
  <si>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</si>
  <si>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</si>
  <si>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</si>
  <si>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</si>
  <si>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</si>
  <si>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</si>
  <si>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</si>
  <si>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</si>
  <si>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</si>
  <si>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</si>
  <si>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</si>
  <si>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</si>
  <si>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</si>
  <si>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</si>
  <si>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</si>
  <si>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</si>
  <si>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</si>
  <si>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</si>
  <si>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</si>
  <si>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</si>
  <si>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</si>
  <si>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</si>
  <si>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</si>
  <si>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</si>
  <si>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</si>
  <si>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</si>
  <si>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</si>
  <si>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</si>
  <si>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</si>
  <si>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</si>
  <si>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</si>
  <si>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</si>
  <si>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</si>
  <si>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</si>
  <si>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</si>
  <si>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</si>
  <si>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</si>
  <si>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</si>
  <si>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</si>
  <si>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</si>
  <si>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</si>
  <si>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</si>
  <si>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</si>
  <si>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</si>
  <si>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</si>
  <si>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</si>
  <si>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</si>
  <si>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</si>
  <si>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</si>
  <si>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</si>
  <si>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</si>
  <si>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</si>
  <si>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</si>
  <si>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</si>
  <si>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</si>
  <si>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</si>
  <si>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</si>
  <si>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</si>
  <si>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</si>
  <si>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</si>
  <si>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</si>
  <si>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</si>
  <si>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</si>
  <si>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</si>
  <si>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</si>
  <si>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</si>
  <si>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</si>
  <si>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</si>
  <si>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</si>
  <si>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</si>
  <si>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</si>
  <si>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</si>
  <si>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</si>
  <si>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</si>
  <si>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</si>
  <si>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</si>
  <si>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</si>
  <si>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</si>
  <si>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</si>
  <si>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</si>
  <si>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</si>
  <si>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</si>
  <si>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</si>
  <si>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</si>
  <si>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</si>
  <si>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</si>
  <si>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</si>
  <si>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</si>
  <si>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</si>
  <si>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</si>
  <si>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</si>
  <si>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</si>
  <si>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</si>
  <si>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</si>
  <si>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</si>
  <si>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</si>
  <si>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</si>
  <si>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</si>
  <si>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</si>
  <si>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</si>
  <si>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</si>
  <si>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</si>
  <si>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</si>
  <si>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</si>
  <si>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</si>
  <si>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</si>
  <si>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</si>
  <si>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</si>
  <si>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</si>
  <si>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</si>
  <si>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</si>
  <si>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</si>
  <si>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</si>
  <si>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</si>
  <si>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</si>
  <si>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</si>
  <si>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</si>
  <si>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</si>
  <si>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</si>
  <si>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</si>
  <si>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</si>
  <si>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</si>
  <si>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</si>
  <si>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</si>
  <si>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</si>
  <si>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</si>
  <si>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</si>
  <si>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</si>
  <si>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</si>
  <si>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</si>
  <si>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</si>
  <si>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</si>
  <si>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</si>
  <si>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</si>
  <si>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</si>
  <si>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</si>
  <si>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</si>
  <si>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</si>
  <si>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</si>
  <si>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</si>
  <si>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</si>
  <si>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</si>
  <si>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</si>
  <si>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</si>
  <si>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</si>
  <si>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</si>
  <si>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</si>
  <si>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</si>
  <si>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</si>
  <si>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</si>
  <si>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</si>
  <si>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</si>
  <si>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</si>
  <si>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</si>
  <si>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</si>
  <si>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</si>
  <si>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</si>
  <si>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</si>
  <si>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</si>
  <si>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</si>
  <si>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</si>
  <si>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</si>
  <si>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</si>
  <si>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</si>
  <si>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</si>
  <si>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</si>
  <si>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</si>
  <si>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</si>
  <si>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</si>
  <si>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</si>
  <si>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</si>
  <si>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</si>
  <si>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</si>
  <si>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</si>
  <si>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</si>
  <si>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</si>
  <si>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</si>
  <si>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</si>
  <si>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</si>
  <si>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</si>
  <si>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</si>
  <si>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</si>
  <si>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</si>
  <si>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</si>
  <si>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</si>
  <si>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</si>
  <si>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</si>
  <si>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</si>
  <si>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</si>
  <si>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</si>
  <si>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</si>
  <si>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</si>
  <si>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</si>
  <si>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</si>
  <si>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</si>
  <si>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</si>
  <si>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</si>
  <si>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</si>
  <si>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</si>
  <si>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</si>
  <si>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</si>
  <si>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</si>
  <si>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</si>
  <si>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</si>
  <si>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</si>
  <si>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</si>
  <si>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</si>
  <si>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</si>
  <si>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</si>
  <si>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</si>
  <si>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</si>
  <si>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</si>
  <si>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</si>
  <si>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</si>
  <si>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</si>
  <si>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</si>
  <si>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</si>
  <si>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</si>
  <si>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</si>
  <si>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</si>
  <si>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</si>
  <si>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</si>
  <si>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</si>
  <si>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</si>
  <si>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</si>
  <si>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</si>
  <si>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</si>
  <si>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</si>
  <si>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</si>
  <si>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</si>
  <si>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</si>
  <si>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</si>
  <si>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</si>
  <si>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</si>
  <si>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</si>
  <si>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</si>
  <si>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</si>
  <si>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</si>
  <si>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</si>
  <si>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</si>
  <si>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</si>
  <si>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</si>
  <si>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</si>
  <si>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</si>
  <si>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</si>
  <si>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</si>
  <si>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</si>
  <si>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</si>
  <si>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</si>
  <si>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</si>
  <si>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</si>
  <si>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</si>
  <si>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</si>
  <si>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</si>
  <si>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</si>
  <si>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</si>
  <si>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</si>
  <si>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</si>
  <si>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</si>
  <si>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</si>
  <si>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</si>
  <si>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</si>
  <si>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</si>
  <si>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</si>
  <si>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</si>
  <si>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</si>
  <si>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</si>
  <si>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</si>
  <si>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</si>
  <si>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</si>
  <si>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</si>
  <si>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</si>
  <si>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</si>
  <si>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</si>
  <si>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</si>
  <si>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</si>
  <si>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</si>
  <si>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</si>
  <si>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</si>
  <si>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</si>
  <si>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</si>
  <si>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</si>
  <si>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</si>
  <si>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</si>
  <si>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</si>
  <si>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</si>
  <si>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</si>
  <si>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</si>
  <si>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</si>
  <si>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</si>
  <si>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</si>
  <si>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</si>
  <si>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</si>
  <si>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</si>
  <si>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</si>
  <si>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</si>
  <si>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</si>
  <si>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</si>
  <si>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</si>
  <si>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</si>
  <si>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</si>
  <si>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</si>
  <si>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</si>
  <si>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</si>
  <si>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</si>
  <si>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</si>
  <si>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</si>
  <si>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</si>
  <si>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</si>
  <si>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</si>
  <si>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</si>
  <si>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</si>
  <si>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</si>
  <si>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</si>
  <si>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</si>
  <si>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</si>
  <si>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</si>
  <si>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</si>
  <si>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</si>
  <si>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</si>
  <si>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</si>
  <si>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</si>
  <si>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</si>
  <si>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</si>
  <si>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</si>
  <si>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</si>
  <si>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</si>
  <si>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</si>
  <si>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</si>
  <si>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</si>
  <si>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</si>
  <si>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</si>
  <si>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</si>
  <si>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</si>
  <si>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</si>
  <si>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</si>
  <si>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</si>
  <si>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</si>
  <si>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</si>
  <si>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</si>
  <si>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</si>
  <si>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</si>
  <si>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</si>
  <si>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</si>
  <si>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</si>
  <si>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</si>
  <si>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</si>
  <si>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</si>
  <si>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</si>
  <si>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</si>
  <si>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</si>
  <si>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</si>
  <si>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</si>
  <si>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</si>
  <si>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</si>
  <si>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</si>
  <si>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</si>
  <si>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</si>
  <si>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</si>
  <si>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</si>
  <si>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</si>
  <si>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</si>
  <si>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</si>
  <si>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</si>
  <si>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</si>
  <si>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</si>
  <si>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</si>
  <si>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</si>
  <si>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</si>
  <si>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</si>
  <si>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</si>
  <si>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</si>
  <si>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</si>
  <si>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</si>
  <si>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</si>
  <si>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</si>
  <si>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</si>
  <si>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</si>
  <si>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</si>
  <si>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</si>
  <si>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</si>
  <si>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</si>
  <si>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</si>
  <si>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</si>
  <si>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</si>
  <si>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</si>
  <si>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</si>
  <si>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</si>
  <si>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</si>
  <si>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</si>
  <si>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</si>
  <si>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</si>
  <si>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</si>
  <si>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</si>
  <si>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</si>
  <si>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</si>
  <si>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</si>
  <si>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</si>
  <si>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</si>
  <si>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</si>
  <si>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</si>
  <si>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</si>
  <si>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</si>
  <si>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</si>
  <si>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</si>
  <si>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</si>
  <si>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</si>
  <si>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</si>
  <si>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</si>
  <si>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</si>
  <si>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</si>
  <si>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</si>
  <si>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</si>
  <si>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</si>
  <si>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</si>
  <si>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</si>
  <si>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</si>
  <si>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</si>
  <si>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</si>
  <si>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</si>
  <si>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</si>
  <si>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</si>
  <si>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</si>
  <si>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</si>
  <si>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</si>
  <si>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</si>
  <si>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</si>
  <si>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</si>
  <si>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</si>
  <si>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</si>
  <si>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</si>
  <si>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</si>
  <si>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</si>
  <si>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</si>
  <si>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</si>
  <si>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</si>
  <si>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</si>
  <si>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</si>
  <si>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</si>
  <si>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</si>
  <si>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</si>
  <si>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</si>
  <si>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</si>
  <si>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</si>
  <si>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</si>
  <si>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</si>
  <si>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</si>
  <si>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</si>
  <si>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</si>
  <si>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</si>
  <si>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</si>
  <si>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</si>
  <si>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</si>
  <si>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</si>
  <si>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</si>
  <si>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</si>
  <si>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</si>
  <si>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</si>
  <si>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</si>
  <si>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</si>
  <si>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</si>
  <si>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</si>
  <si>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</si>
  <si>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</si>
  <si>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</si>
  <si>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</si>
  <si>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</si>
  <si>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</si>
  <si>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</si>
  <si>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</si>
  <si>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</si>
  <si>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</si>
  <si>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</si>
  <si>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</si>
  <si>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</si>
  <si>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</si>
  <si>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</si>
  <si>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</si>
  <si>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</si>
  <si>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</si>
  <si>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</si>
  <si>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</si>
  <si>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</si>
  <si>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</si>
  <si>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</si>
  <si>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</si>
  <si>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</si>
  <si>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</si>
  <si>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</si>
  <si>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</si>
  <si>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</si>
  <si>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</si>
  <si>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</si>
  <si>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</si>
  <si>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</si>
  <si>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</si>
  <si>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</si>
  <si>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</si>
  <si>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</si>
  <si>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</si>
  <si>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</si>
  <si>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</si>
  <si>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</si>
  <si>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</si>
  <si>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</si>
  <si>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</si>
  <si>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</si>
  <si>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</si>
  <si>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</si>
  <si>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</si>
  <si>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</si>
  <si>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</si>
  <si>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</si>
  <si>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</si>
  <si>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</si>
  <si>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</si>
  <si>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</si>
  <si>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</si>
  <si>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</si>
  <si>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</si>
  <si>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</si>
  <si>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</si>
  <si>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</si>
  <si>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</si>
  <si>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</si>
  <si>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</si>
  <si>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</si>
  <si>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</si>
  <si>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</si>
  <si>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</si>
  <si>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</si>
  <si>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</si>
  <si>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</si>
  <si>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</si>
  <si>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</si>
  <si>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</si>
  <si>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</si>
  <si>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</si>
  <si>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</si>
  <si>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</si>
  <si>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</si>
  <si>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</si>
  <si>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</si>
  <si>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</si>
  <si>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</si>
  <si>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</si>
  <si>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</si>
  <si>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</si>
  <si>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</si>
  <si>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</si>
  <si>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</si>
  <si>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</si>
  <si>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</si>
  <si>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</si>
  <si>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</si>
  <si>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</si>
  <si>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</si>
  <si>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</si>
  <si>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</si>
  <si>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</si>
  <si>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</si>
  <si>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</si>
  <si>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</si>
  <si>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</si>
  <si>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</si>
  <si>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</si>
  <si>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</si>
  <si>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</si>
  <si>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</si>
  <si>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</si>
  <si>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</si>
  <si>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</si>
  <si>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</si>
  <si>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</si>
  <si>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</si>
  <si>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</si>
  <si>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</si>
  <si>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</si>
  <si>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</si>
  <si>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</si>
  <si>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</si>
  <si>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</si>
  <si>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</si>
  <si>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</si>
  <si>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</si>
  <si>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</si>
  <si>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</si>
  <si>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</si>
  <si>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</si>
  <si>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</si>
  <si>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</si>
  <si>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</si>
  <si>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</si>
  <si>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</si>
  <si>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</si>
  <si>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</si>
  <si>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</si>
  <si>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</si>
  <si>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</si>
  <si>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</si>
  <si>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</si>
  <si>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</si>
  <si>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</si>
  <si>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</si>
  <si>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</si>
  <si>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</si>
  <si>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</si>
  <si>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</si>
  <si>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</si>
  <si>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</si>
  <si>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</si>
  <si>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</si>
  <si>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</si>
  <si>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</si>
  <si>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</si>
  <si>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</si>
  <si>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</si>
  <si>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</si>
  <si>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</si>
  <si>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</si>
  <si>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</si>
  <si>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</si>
  <si>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</si>
  <si>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</si>
  <si>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</si>
  <si>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</si>
  <si>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</si>
  <si>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</si>
  <si>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</si>
  <si>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</si>
  <si>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</si>
  <si>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</si>
  <si>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</si>
  <si>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</si>
  <si>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</si>
  <si>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</si>
  <si>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</si>
  <si>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</si>
  <si>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</si>
  <si>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</si>
  <si>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</si>
  <si>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</si>
  <si>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</si>
  <si>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</si>
  <si>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</si>
  <si>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</si>
  <si>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</si>
  <si>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</si>
  <si>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</si>
  <si>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</si>
  <si>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</si>
  <si>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</si>
  <si>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</si>
  <si>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</si>
  <si>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</si>
  <si>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</si>
  <si>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</si>
  <si>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</si>
  <si>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</si>
  <si>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</si>
  <si>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</si>
  <si>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</si>
  <si>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</si>
  <si>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</si>
  <si>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</si>
  <si>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</si>
  <si>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</si>
  <si>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</si>
  <si>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</si>
  <si>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</si>
  <si>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</si>
  <si>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</si>
  <si>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</si>
  <si>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</si>
  <si>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</si>
  <si>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</si>
  <si>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</si>
  <si>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</si>
  <si>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</si>
  <si>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</si>
  <si>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</si>
  <si>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</si>
  <si>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</si>
  <si>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</si>
  <si>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</si>
  <si>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</si>
  <si>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</si>
  <si>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</si>
  <si>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</si>
  <si>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</si>
  <si>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</si>
  <si>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</si>
  <si>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</si>
  <si>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</si>
  <si>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</si>
  <si>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</si>
  <si>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</si>
  <si>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</si>
  <si>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</si>
  <si>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</si>
  <si>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</si>
  <si>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</si>
  <si>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</si>
  <si>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</si>
  <si>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</si>
  <si>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</si>
  <si>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</si>
  <si>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</si>
  <si>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</si>
  <si>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</si>
  <si>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</si>
  <si>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</si>
  <si>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</si>
  <si>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</si>
  <si>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</si>
  <si>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</si>
  <si>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</si>
  <si>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</si>
  <si>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</si>
  <si>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</si>
  <si>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</si>
  <si>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</si>
  <si>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</si>
  <si>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</si>
  <si>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</si>
  <si>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</si>
  <si>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</si>
  <si>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</si>
  <si>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</si>
  <si>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</si>
  <si>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</si>
  <si>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</si>
  <si>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</si>
  <si>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</si>
  <si>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</si>
  <si>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</si>
  <si>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</si>
  <si>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</si>
  <si>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</si>
  <si>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</si>
  <si>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</si>
  <si>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</si>
  <si>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</si>
  <si>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</si>
  <si>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</si>
  <si>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</si>
  <si>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</si>
  <si>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</si>
  <si>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</si>
  <si>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</si>
  <si>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</si>
  <si>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</si>
  <si>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</si>
  <si>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</si>
  <si>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</si>
  <si>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</si>
  <si>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</si>
  <si>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</si>
  <si>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</si>
  <si>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</si>
  <si>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</si>
  <si>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</si>
  <si>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</si>
  <si>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</si>
  <si>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</si>
  <si>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</si>
  <si>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</si>
  <si>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</si>
  <si>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</si>
  <si>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</si>
  <si>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</si>
  <si>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</si>
  <si>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</si>
  <si>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</si>
  <si>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</si>
  <si>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</si>
  <si>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</si>
  <si>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</si>
  <si>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</si>
  <si>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</si>
  <si>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</si>
  <si>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</si>
  <si>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</si>
  <si>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</si>
  <si>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</si>
  <si>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</si>
  <si>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</si>
  <si>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</si>
  <si>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</si>
  <si>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</si>
  <si>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</si>
  <si>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</si>
  <si>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</si>
  <si>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</si>
  <si>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</si>
  <si>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</si>
  <si>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</si>
  <si>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</si>
  <si>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</si>
  <si>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</si>
  <si>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</si>
  <si>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</si>
  <si>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</si>
  <si>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</si>
  <si>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</si>
  <si>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</si>
  <si>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</si>
  <si>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</si>
  <si>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</si>
  <si>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</si>
  <si>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</si>
  <si>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</si>
  <si>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</si>
  <si>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</si>
  <si>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</si>
  <si>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</si>
  <si>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</si>
  <si>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</si>
  <si>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</si>
  <si>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</si>
  <si>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</si>
  <si>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</si>
  <si>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</si>
  <si>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</si>
  <si>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</si>
  <si>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</si>
  <si>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</si>
  <si>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</si>
  <si>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</si>
  <si>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</si>
  <si>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</si>
  <si>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</si>
  <si>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</si>
  <si>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</si>
  <si>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</si>
  <si>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</si>
  <si>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</si>
  <si>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</si>
  <si>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</si>
  <si>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</si>
  <si>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</si>
  <si>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</si>
  <si>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</si>
  <si>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</si>
  <si>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</si>
  <si>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</si>
  <si>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</si>
  <si>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</si>
  <si>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</si>
  <si>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</si>
  <si>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</si>
  <si>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</si>
  <si>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</si>
  <si>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</si>
  <si>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</si>
  <si>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</si>
  <si>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</si>
  <si>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</si>
  <si>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</si>
  <si>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</si>
  <si>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</si>
  <si>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</si>
  <si>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</si>
  <si>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</si>
  <si>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</si>
  <si>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</si>
  <si>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</si>
  <si>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</si>
  <si>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</si>
  <si>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</si>
  <si>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</si>
  <si>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</si>
  <si>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</si>
  <si>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</si>
  <si>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</si>
  <si>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</si>
  <si>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</si>
  <si>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</si>
  <si>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</si>
  <si>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</si>
  <si>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</si>
  <si>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</si>
  <si>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</si>
  <si>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</si>
  <si>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</si>
  <si>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</si>
  <si>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</si>
  <si>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</si>
  <si>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</si>
  <si>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</si>
  <si>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</si>
  <si>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</si>
  <si>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</si>
  <si>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</si>
  <si>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</si>
  <si>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</si>
  <si>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</si>
  <si>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</si>
  <si>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</si>
  <si>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</si>
  <si>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</si>
  <si>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</si>
  <si>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</si>
  <si>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</si>
  <si>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</si>
  <si>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</si>
  <si>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</si>
  <si>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</si>
  <si>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</si>
  <si>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</si>
  <si>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</si>
  <si>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</si>
  <si>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</si>
  <si>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</si>
  <si>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</si>
  <si>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</si>
  <si>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</si>
  <si>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</si>
  <si>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</si>
  <si>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</si>
  <si>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</si>
  <si>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</si>
  <si>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</si>
  <si>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</si>
  <si>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</si>
  <si>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</si>
  <si>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</si>
  <si>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</si>
  <si>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</si>
  <si>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</si>
  <si>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</si>
  <si>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</si>
  <si>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</si>
  <si>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</si>
  <si>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</si>
  <si>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</si>
  <si>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</si>
  <si>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</si>
  <si>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</si>
  <si>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</si>
  <si>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</si>
  <si>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</si>
  <si>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</si>
  <si>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</si>
  <si>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</si>
  <si>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</si>
  <si>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</si>
  <si>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</si>
  <si>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</si>
  <si>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</si>
  <si>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</si>
  <si>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</si>
  <si>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</si>
  <si>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</si>
  <si>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</si>
  <si>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</si>
  <si>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</si>
  <si>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</si>
  <si>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</si>
  <si>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</si>
  <si>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</si>
  <si>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</si>
  <si>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</si>
  <si>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</si>
  <si>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</si>
  <si>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</si>
  <si>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</si>
  <si>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</si>
  <si>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</si>
  <si>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</si>
  <si>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</si>
  <si>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</si>
  <si>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</si>
  <si>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</si>
  <si>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</si>
  <si>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</si>
  <si>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</si>
  <si>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</si>
  <si>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</si>
  <si>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</si>
  <si>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</si>
  <si>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</si>
  <si>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</si>
  <si>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</si>
  <si>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</si>
  <si>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</si>
  <si>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</si>
  <si>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</si>
  <si>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</si>
  <si>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</si>
  <si>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</si>
  <si>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</si>
  <si>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</si>
  <si>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</si>
  <si>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</si>
  <si>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</si>
  <si>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</si>
  <si>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</si>
  <si>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</si>
  <si>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</si>
  <si>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</si>
  <si>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</si>
  <si>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</si>
  <si>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</si>
  <si>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</si>
  <si>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</si>
  <si>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</si>
  <si>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</si>
  <si>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</si>
  <si>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</si>
  <si>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</si>
  <si>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</si>
  <si>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</si>
  <si>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</si>
  <si>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</si>
  <si>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</si>
  <si>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</si>
  <si>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</si>
  <si>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</si>
  <si>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</si>
  <si>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</si>
  <si>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</si>
  <si>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</si>
  <si>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</si>
  <si>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</si>
  <si>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</si>
  <si>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</si>
  <si>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</si>
  <si>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</si>
  <si>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</si>
  <si>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</si>
  <si>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</si>
  <si>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</si>
  <si>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</si>
  <si>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</si>
  <si>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</si>
  <si>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</si>
  <si>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</si>
  <si>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</si>
  <si>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</si>
  <si>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</si>
  <si>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</si>
  <si>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</si>
  <si>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</si>
  <si>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</si>
  <si>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</si>
  <si>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</si>
  <si>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</si>
  <si>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</si>
  <si>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</si>
  <si>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</si>
  <si>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</si>
  <si>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</si>
  <si>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</si>
  <si>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</si>
  <si>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</si>
  <si>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</si>
  <si>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</si>
  <si>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</si>
  <si>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</si>
  <si>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</si>
  <si>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</si>
  <si>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</si>
  <si>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</si>
  <si>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</si>
  <si>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</si>
  <si>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</si>
  <si>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</si>
  <si>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</si>
  <si>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</si>
  <si>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</si>
  <si>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</si>
  <si>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</si>
  <si>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</si>
  <si>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</si>
  <si>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</si>
  <si>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</si>
  <si>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</si>
  <si>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</si>
  <si>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</si>
  <si>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</si>
  <si>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</si>
  <si>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</si>
  <si>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</si>
  <si>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</si>
  <si>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</si>
  <si>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</si>
  <si>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</si>
  <si>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</si>
  <si>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</si>
  <si>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</si>
  <si>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</si>
  <si>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</si>
  <si>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</si>
  <si>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</si>
  <si>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</si>
  <si>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</si>
  <si>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</si>
  <si>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</si>
  <si>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</si>
  <si>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</si>
  <si>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</si>
  <si>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</si>
  <si>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</si>
  <si>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</si>
  <si>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</si>
  <si>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</si>
  <si>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</si>
  <si>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</si>
  <si>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</si>
  <si>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</si>
  <si>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</si>
  <si>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</si>
  <si>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</si>
  <si>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</si>
  <si>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</si>
  <si>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</si>
  <si>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</si>
  <si>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</si>
  <si>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</si>
  <si>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</si>
  <si>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</si>
  <si>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</si>
  <si>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</si>
  <si>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</si>
  <si>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</si>
  <si>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</si>
  <si>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</si>
  <si>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</si>
  <si>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</si>
  <si>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</si>
  <si>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</si>
  <si>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</si>
  <si>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</si>
  <si>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</si>
  <si>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</si>
  <si>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</si>
  <si>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</si>
  <si>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</si>
  <si>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</si>
  <si>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</si>
  <si>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</si>
  <si>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</si>
  <si>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</si>
  <si>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</si>
  <si>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</si>
  <si>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</si>
  <si>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</si>
  <si>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</si>
  <si>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</si>
  <si>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</si>
  <si>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</si>
  <si>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</si>
  <si>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</si>
  <si>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</si>
  <si>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</si>
  <si>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</si>
  <si>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</si>
  <si>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</si>
  <si>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</si>
  <si>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</si>
  <si>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</si>
  <si>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</si>
  <si>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</si>
  <si>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</si>
  <si>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</si>
  <si>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</si>
  <si>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</si>
  <si>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</si>
  <si>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</si>
  <si>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</si>
  <si>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</si>
  <si>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</si>
  <si>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</si>
  <si>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</si>
  <si>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</si>
  <si>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</si>
  <si>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</si>
  <si>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</si>
  <si>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</si>
  <si>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</si>
  <si>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</si>
  <si>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</si>
  <si>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</si>
  <si>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</si>
  <si>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</si>
  <si>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</si>
  <si>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</si>
  <si>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</si>
  <si>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</si>
  <si>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</si>
  <si>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</si>
  <si>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</si>
  <si>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</si>
  <si>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</si>
  <si>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</si>
  <si>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</si>
  <si>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</si>
  <si>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</si>
  <si>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</si>
  <si>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</si>
  <si>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</si>
  <si>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</si>
  <si>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</si>
  <si>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</si>
  <si>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</si>
  <si>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</si>
  <si>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</si>
  <si>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</si>
  <si>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</si>
  <si>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</si>
  <si>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</si>
  <si>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</si>
  <si>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</si>
  <si>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</si>
  <si>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</si>
  <si>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</si>
  <si>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</si>
  <si>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</si>
  <si>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</si>
  <si>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</si>
  <si>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</si>
  <si>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</si>
  <si>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</si>
  <si>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</si>
  <si>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</si>
  <si>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</si>
  <si>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</si>
  <si>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</si>
  <si>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</si>
  <si>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</si>
  <si>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</si>
  <si>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</si>
  <si>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</si>
  <si>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</si>
  <si>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</si>
  <si>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</si>
  <si>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</si>
  <si>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</si>
  <si>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</si>
  <si>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</si>
  <si>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</si>
  <si>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</si>
  <si>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</si>
  <si>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</si>
  <si>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</si>
  <si>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</si>
  <si>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</si>
  <si>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</si>
  <si>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</si>
  <si>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</si>
  <si>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</si>
  <si>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</si>
  <si>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</si>
  <si>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</si>
  <si>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</si>
  <si>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</si>
  <si>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</si>
  <si>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</si>
  <si>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</si>
  <si>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</si>
  <si>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</si>
  <si>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</si>
  <si>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</si>
  <si>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</si>
  <si>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</si>
  <si>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</si>
  <si>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</si>
  <si>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</si>
  <si>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</si>
  <si>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</si>
  <si>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</si>
  <si>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</si>
  <si>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</si>
  <si>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</si>
  <si>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</si>
  <si>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</si>
  <si>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</si>
  <si>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</si>
  <si>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</si>
  <si>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</si>
  <si>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</si>
  <si>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</si>
  <si>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</si>
  <si>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</si>
  <si>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</si>
  <si>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</si>
  <si>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</si>
  <si>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</si>
  <si>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</si>
  <si>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</si>
  <si>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</si>
  <si>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</si>
  <si>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</si>
  <si>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</si>
  <si>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</si>
  <si>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</si>
  <si>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</si>
  <si>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</si>
  <si>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</si>
  <si>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</si>
  <si>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</si>
  <si>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</si>
  <si>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</si>
  <si>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</si>
  <si>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</si>
  <si>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</si>
  <si>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</si>
  <si>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</si>
  <si>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</si>
  <si>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</si>
  <si>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</si>
  <si>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</si>
  <si>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</si>
  <si>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</si>
  <si>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</si>
  <si>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</si>
  <si>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</si>
  <si>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</si>
  <si>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</si>
  <si>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</si>
  <si>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</si>
  <si>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</si>
  <si>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</si>
  <si>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</si>
  <si>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</si>
  <si>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</si>
  <si>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</si>
  <si>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</si>
  <si>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</si>
  <si>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</si>
  <si>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</si>
  <si>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</si>
  <si>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</si>
  <si>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</si>
  <si>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</si>
  <si>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</si>
  <si>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</si>
  <si>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</si>
  <si>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</si>
  <si>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</si>
  <si>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</si>
  <si>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</si>
  <si>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</si>
  <si>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</si>
  <si>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</si>
  <si>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</si>
  <si>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</si>
  <si>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</si>
  <si>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</si>
  <si>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</si>
  <si>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</si>
  <si>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</si>
  <si>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</si>
  <si>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</si>
  <si>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</si>
  <si>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</si>
  <si>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</si>
  <si>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</si>
  <si>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</si>
  <si>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</si>
  <si>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</si>
  <si>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</si>
  <si>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</si>
  <si>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</si>
  <si>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</si>
  <si>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</si>
  <si>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</si>
  <si>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</si>
  <si>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</si>
  <si>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</si>
  <si>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</si>
  <si>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</si>
  <si>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</si>
  <si>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</si>
  <si>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</si>
  <si>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</si>
  <si>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</si>
  <si>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</si>
  <si>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</si>
  <si>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</si>
  <si>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</si>
  <si>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</si>
  <si>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</si>
  <si>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</si>
  <si>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</si>
  <si>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</si>
  <si>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</si>
  <si>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</si>
  <si>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</si>
  <si>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</si>
  <si>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</si>
  <si>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</si>
  <si>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</si>
  <si>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</si>
  <si>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</si>
  <si>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</si>
  <si>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</si>
  <si>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</si>
  <si>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</si>
  <si>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</si>
  <si>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</si>
  <si>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</si>
  <si>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</si>
  <si>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</si>
  <si>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</si>
  <si>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</si>
  <si>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</si>
  <si>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</si>
  <si>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</si>
  <si>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</si>
  <si>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</si>
  <si>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</si>
  <si>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</si>
  <si>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</si>
  <si>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</si>
  <si>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</si>
  <si>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</si>
  <si>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</si>
  <si>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</si>
  <si>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</si>
  <si>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</si>
  <si>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</si>
  <si>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</si>
  <si>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</si>
  <si>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</si>
  <si>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</si>
  <si>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</si>
  <si>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</si>
  <si>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</si>
  <si>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</si>
  <si>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</si>
  <si>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</si>
  <si>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</si>
  <si>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</si>
  <si>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</si>
  <si>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</si>
  <si>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</si>
  <si>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</si>
  <si>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</si>
  <si>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</si>
  <si>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</si>
  <si>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</si>
  <si>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</si>
  <si>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</si>
  <si>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</si>
  <si>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</si>
  <si>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</si>
  <si>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</si>
  <si>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</si>
  <si>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</si>
  <si>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</si>
  <si>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</si>
  <si>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</si>
  <si>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</si>
  <si>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</si>
  <si>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</si>
  <si>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</si>
  <si>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</si>
  <si>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</si>
  <si>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</si>
  <si>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</si>
  <si>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</si>
  <si>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</si>
  <si>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</si>
  <si>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</si>
  <si>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</si>
  <si>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</si>
  <si>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</si>
  <si>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</si>
  <si>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</si>
  <si>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</si>
  <si>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</si>
  <si>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</si>
  <si>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</si>
  <si>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</si>
  <si>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</si>
  <si>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</si>
  <si>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</si>
  <si>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</si>
  <si>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</si>
  <si>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</si>
  <si>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</si>
  <si>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</si>
  <si>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</si>
  <si>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</si>
  <si>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</si>
  <si>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</si>
  <si>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</si>
  <si>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</si>
  <si>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</si>
  <si>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</si>
  <si>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</si>
  <si>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</si>
  <si>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</si>
  <si>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</si>
  <si>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</si>
  <si>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</si>
  <si>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</si>
  <si>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</si>
  <si>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</si>
  <si>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</si>
  <si>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</si>
  <si>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</si>
  <si>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</si>
  <si>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</si>
  <si>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</si>
  <si>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</si>
  <si>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</si>
  <si>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</si>
  <si>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</si>
  <si>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</si>
  <si>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</si>
  <si>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</si>
  <si>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</si>
  <si>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</si>
  <si>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</si>
  <si>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</si>
  <si>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</si>
  <si>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</si>
  <si>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</si>
  <si>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</si>
  <si>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</si>
  <si>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</si>
  <si>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</si>
  <si>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</si>
  <si>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</si>
  <si>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</si>
  <si>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</si>
  <si>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</si>
  <si>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</si>
  <si>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</si>
  <si>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</si>
  <si>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</si>
  <si>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</si>
  <si>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</si>
  <si>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</si>
  <si>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</si>
  <si>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</si>
  <si>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</si>
  <si>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</si>
  <si>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</si>
  <si>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</si>
  <si>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</si>
  <si>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</si>
  <si>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</si>
  <si>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</si>
  <si>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</si>
  <si>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</si>
  <si>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</si>
  <si>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</si>
  <si>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</si>
  <si>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</si>
  <si>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</si>
  <si>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</si>
  <si>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</si>
  <si>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</si>
  <si>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</si>
  <si>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</si>
  <si>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</si>
  <si>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</si>
  <si>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</si>
  <si>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</si>
  <si>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</si>
  <si>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</si>
  <si>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</si>
  <si>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</si>
  <si>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</si>
  <si>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</si>
  <si>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</si>
  <si>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</si>
  <si>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</si>
  <si>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</si>
  <si>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</si>
  <si>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</si>
  <si>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</si>
  <si>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</si>
  <si>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</si>
  <si>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</si>
  <si>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</si>
  <si>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</si>
  <si>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</si>
  <si>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</si>
  <si>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</si>
  <si>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</si>
  <si>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</si>
  <si>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</si>
  <si>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</si>
  <si>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</si>
  <si>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</si>
  <si>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</si>
  <si>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</si>
  <si>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</si>
  <si>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</si>
  <si>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</si>
  <si>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</si>
  <si>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</si>
  <si>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</si>
  <si>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</si>
  <si>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</si>
  <si>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</si>
  <si>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</si>
  <si>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</si>
  <si>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</si>
  <si>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</si>
  <si>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</si>
  <si>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</si>
  <si>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</si>
  <si>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</si>
  <si>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</si>
  <si>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</si>
  <si>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</si>
  <si>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</si>
  <si>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</si>
  <si>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</si>
  <si>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</si>
  <si>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</si>
  <si>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</si>
  <si>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</si>
  <si>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</si>
  <si>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</si>
  <si>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</si>
  <si>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</si>
  <si>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</si>
  <si>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</si>
  <si>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</si>
  <si>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</si>
  <si>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</si>
  <si>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</si>
  <si>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</si>
  <si>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</si>
  <si>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</si>
  <si>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</si>
  <si>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</si>
  <si>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</si>
  <si>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</si>
  <si>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</si>
  <si>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</si>
  <si>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</si>
  <si>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</si>
  <si>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</si>
  <si>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</si>
  <si>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</si>
  <si>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</si>
  <si>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</si>
  <si>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</si>
  <si>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</si>
  <si>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</si>
  <si>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</si>
  <si>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</si>
  <si>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</si>
  <si>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</si>
  <si>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</si>
  <si>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</si>
  <si>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</si>
  <si>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</si>
  <si>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</si>
  <si>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</si>
  <si>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</si>
  <si>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</si>
  <si>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</si>
  <si>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</si>
  <si>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</si>
  <si>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</si>
  <si>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</si>
  <si>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</si>
  <si>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</si>
  <si>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</si>
  <si>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</si>
  <si>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</si>
  <si>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</si>
  <si>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</si>
  <si>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</si>
  <si>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</si>
  <si>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</si>
  <si>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</si>
  <si>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</si>
  <si>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</si>
  <si>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</si>
  <si>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</si>
  <si>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</si>
  <si>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</si>
  <si>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</si>
  <si>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</si>
  <si>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</si>
  <si>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</si>
  <si>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</si>
  <si>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</si>
  <si>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</si>
  <si>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</si>
  <si>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</si>
  <si>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</si>
  <si>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</si>
  <si>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</si>
  <si>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</si>
  <si>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</si>
  <si>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</si>
  <si>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</si>
  <si>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</si>
  <si>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</si>
  <si>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</si>
  <si>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</si>
  <si>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</si>
  <si>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</si>
  <si>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</si>
  <si>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</si>
  <si>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</si>
  <si>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</si>
  <si>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</si>
  <si>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</si>
  <si>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</si>
  <si>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</si>
  <si>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</si>
  <si>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</si>
  <si>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</si>
  <si>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</si>
  <si>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</si>
  <si>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</si>
  <si>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</si>
  <si>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</si>
  <si>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</si>
  <si>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</si>
  <si>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</si>
  <si>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</si>
  <si>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</si>
  <si>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</si>
  <si>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</si>
  <si>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</si>
  <si>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</si>
  <si>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</si>
  <si>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</si>
  <si>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</si>
  <si>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</si>
  <si>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</si>
  <si>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</si>
  <si>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</si>
  <si>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</si>
  <si>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</si>
  <si>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</si>
  <si>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</si>
  <si>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</si>
  <si>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</si>
  <si>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</si>
  <si>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</si>
  <si>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</si>
  <si>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</si>
  <si>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</si>
  <si>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</si>
  <si>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</si>
  <si>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</si>
  <si>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</si>
  <si>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</si>
  <si>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</si>
  <si>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</si>
  <si>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</si>
  <si>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</si>
  <si>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</si>
  <si>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</si>
  <si>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</si>
  <si>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</si>
  <si>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</si>
  <si>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</si>
  <si>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</si>
  <si>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</si>
  <si>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</si>
  <si>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</si>
  <si>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</si>
  <si>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</si>
  <si>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</si>
  <si>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</si>
  <si>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</si>
  <si>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</si>
  <si>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</si>
  <si>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</si>
  <si>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</si>
  <si>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</si>
  <si>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</si>
  <si>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</si>
  <si>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</si>
  <si>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</si>
  <si>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</si>
  <si>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</si>
  <si>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</si>
  <si>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</si>
  <si>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</si>
  <si>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</si>
  <si>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</si>
  <si>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</si>
  <si>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</si>
  <si>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</si>
  <si>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</si>
  <si>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</si>
  <si>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</si>
  <si>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</si>
  <si>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</si>
  <si>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</si>
  <si>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</si>
  <si>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</si>
  <si>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</si>
  <si>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</si>
  <si>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</si>
  <si>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</si>
  <si>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</si>
  <si>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</si>
  <si>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</si>
  <si>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</si>
  <si>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</si>
  <si>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</si>
  <si>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</si>
  <si>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</si>
  <si>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</si>
  <si>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</si>
  <si>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</si>
  <si>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</si>
  <si>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</si>
  <si>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</si>
  <si>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</si>
  <si>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</si>
  <si>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</si>
  <si>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</si>
  <si>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</si>
  <si>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</si>
  <si>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</si>
  <si>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</si>
  <si>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</si>
  <si>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</si>
  <si>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</si>
  <si>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</si>
  <si>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</si>
  <si>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</si>
  <si>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</si>
  <si>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</si>
  <si>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</si>
  <si>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</si>
  <si>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</si>
  <si>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</si>
  <si>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</si>
  <si>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</si>
  <si>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</si>
  <si>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</si>
  <si>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</si>
  <si>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</si>
  <si>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</si>
  <si>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</si>
  <si>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</si>
  <si>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</si>
  <si>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</si>
  <si>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</si>
  <si>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</si>
  <si>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</si>
  <si>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</si>
  <si>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</si>
  <si>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</si>
  <si>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</si>
  <si>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</si>
  <si>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</si>
  <si>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</si>
  <si>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</si>
  <si>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</si>
  <si>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</si>
  <si>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</si>
  <si>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</si>
  <si>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</si>
  <si>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</si>
  <si>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</si>
  <si>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</si>
  <si>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</si>
  <si>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</si>
  <si>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</si>
  <si>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</si>
  <si>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</si>
  <si>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</si>
  <si>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</si>
  <si>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</si>
  <si>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</si>
  <si>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</si>
  <si>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</si>
  <si>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</si>
  <si>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</si>
  <si>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</si>
  <si>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</si>
  <si>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</si>
  <si>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</si>
  <si>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</si>
  <si>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</si>
  <si>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</si>
  <si>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</si>
  <si>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</si>
  <si>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</si>
  <si>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</si>
  <si>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</si>
  <si>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</si>
  <si>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</si>
  <si>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</si>
  <si>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</si>
  <si>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</si>
  <si>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</si>
  <si>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</si>
  <si>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</si>
  <si>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</si>
  <si>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</si>
  <si>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</si>
  <si>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</si>
  <si>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</si>
  <si>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</si>
  <si>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</si>
  <si>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</si>
  <si>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</si>
  <si>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</si>
  <si>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</si>
  <si>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</si>
  <si>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</si>
  <si>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</si>
  <si>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</si>
  <si>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</si>
  <si>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</si>
  <si>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</si>
  <si>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</si>
  <si>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</si>
  <si>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</si>
  <si>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</si>
  <si>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</si>
  <si>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</si>
  <si>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</si>
  <si>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</si>
  <si>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</si>
  <si>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</si>
  <si>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</si>
  <si>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</si>
  <si>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</si>
  <si>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</si>
  <si>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</si>
  <si>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</si>
  <si>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</si>
  <si>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</si>
  <si>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</si>
  <si>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</si>
  <si>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</si>
  <si>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</si>
  <si>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</si>
  <si>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</si>
  <si>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</si>
  <si>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</si>
  <si>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</si>
  <si>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</si>
  <si>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</si>
  <si>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</si>
  <si>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</si>
  <si>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</si>
  <si>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</si>
  <si>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</si>
  <si>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</si>
  <si>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</si>
  <si>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</si>
  <si>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</si>
  <si>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</si>
  <si>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</si>
  <si>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</si>
  <si>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</si>
  <si>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</si>
  <si>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</si>
  <si>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</si>
  <si>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</si>
  <si>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</si>
  <si>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</si>
  <si>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</si>
  <si>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</si>
  <si>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</si>
  <si>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</si>
  <si>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</si>
  <si>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</si>
  <si>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</si>
  <si>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</si>
  <si>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</si>
  <si>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</si>
  <si>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</si>
  <si>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</si>
  <si>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</si>
  <si>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</si>
  <si>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</si>
  <si>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</si>
  <si>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</si>
  <si>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</si>
  <si>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</si>
  <si>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</si>
  <si>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</si>
  <si>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</si>
  <si>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</si>
  <si>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</si>
  <si>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</si>
  <si>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</si>
  <si>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</si>
  <si>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</si>
  <si>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</si>
  <si>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</si>
  <si>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</si>
  <si>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</si>
  <si>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</si>
  <si>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</si>
  <si>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</si>
  <si>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</si>
  <si>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</si>
  <si>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</si>
  <si>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</si>
  <si>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</si>
  <si>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</si>
  <si>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</si>
  <si>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</si>
  <si>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</si>
  <si>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</si>
  <si>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</si>
  <si>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</si>
  <si>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</si>
  <si>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</si>
  <si>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</si>
  <si>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</si>
  <si>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</si>
  <si>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</si>
  <si>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</si>
  <si>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</si>
  <si>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</si>
  <si>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</si>
  <si>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</si>
  <si>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</si>
  <si>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</si>
  <si>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</si>
  <si>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</si>
  <si>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</si>
  <si>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</si>
  <si>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</si>
  <si>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</si>
  <si>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</si>
  <si>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</si>
  <si>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</si>
  <si>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</si>
  <si>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</si>
  <si>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</si>
  <si>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</si>
  <si>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</si>
  <si>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</si>
  <si>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</si>
  <si>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</si>
  <si>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</si>
  <si>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</si>
  <si>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</si>
  <si>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</si>
  <si>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</si>
  <si>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</si>
  <si>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</si>
  <si>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</si>
  <si>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</si>
  <si>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</si>
  <si>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</si>
  <si>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</si>
  <si>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</si>
  <si>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</si>
  <si>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</si>
  <si>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</si>
  <si>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</si>
  <si>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</si>
  <si>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</si>
  <si>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</si>
  <si>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</si>
  <si>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</si>
  <si>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</si>
  <si>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</si>
  <si>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</si>
  <si>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</si>
  <si>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</si>
  <si>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</si>
  <si>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</si>
  <si>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</si>
  <si>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</si>
  <si>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</si>
  <si>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</si>
  <si>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</si>
  <si>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</si>
  <si>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</si>
  <si>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</si>
  <si>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</si>
  <si>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</si>
  <si>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</si>
  <si>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</si>
  <si>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</si>
  <si>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</si>
  <si>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</si>
  <si>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</si>
  <si>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</si>
  <si>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</si>
  <si>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</si>
  <si>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</si>
  <si>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</si>
  <si>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</si>
  <si>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</si>
  <si>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</si>
  <si>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</si>
  <si>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</si>
  <si>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</si>
  <si>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</si>
  <si>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</si>
  <si>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</si>
  <si>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</si>
  <si>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</si>
  <si>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</si>
  <si>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</si>
  <si>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</si>
  <si>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</si>
  <si>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</si>
  <si>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</si>
  <si>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</si>
  <si>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</si>
  <si>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</si>
  <si>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</si>
  <si>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</si>
  <si>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</si>
  <si>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</si>
  <si>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</si>
  <si>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</si>
  <si>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</si>
  <si>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</si>
  <si>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</si>
  <si>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</si>
  <si>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</si>
  <si>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</si>
  <si>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</si>
  <si>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</si>
  <si>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</si>
  <si>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</si>
  <si>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</si>
  <si>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</si>
  <si>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</si>
  <si>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</si>
  <si>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</si>
  <si>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</si>
  <si>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</si>
  <si>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</si>
  <si>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</si>
  <si>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</si>
  <si>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</si>
  <si>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</si>
  <si>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</si>
  <si>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</si>
  <si>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</si>
  <si>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</si>
  <si>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</si>
  <si>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</si>
  <si>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</si>
  <si>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</si>
  <si>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</si>
  <si>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</si>
  <si>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</si>
  <si>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</si>
  <si>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</si>
  <si>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</si>
  <si>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</si>
  <si>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</si>
  <si>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</si>
  <si>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</si>
  <si>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</si>
  <si>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</si>
  <si>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</si>
  <si>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</si>
  <si>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</si>
  <si>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</si>
  <si>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</si>
  <si>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</si>
  <si>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</si>
  <si>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</si>
  <si>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</si>
  <si>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</si>
  <si>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</si>
  <si>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</si>
  <si>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</si>
  <si>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</si>
  <si>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</si>
  <si>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</si>
  <si>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</si>
  <si>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</si>
  <si>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</si>
  <si>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</si>
  <si>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</si>
  <si>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</si>
  <si>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</si>
  <si>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</si>
  <si>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</si>
  <si>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</si>
  <si>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</si>
  <si>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</si>
  <si>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</si>
  <si>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</si>
  <si>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</si>
  <si>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</si>
  <si>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</si>
  <si>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</si>
  <si>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</si>
  <si>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</si>
  <si>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</si>
  <si>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</si>
  <si>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</si>
  <si>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</si>
  <si>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</si>
  <si>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</si>
  <si>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</si>
  <si>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</si>
  <si>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</si>
  <si>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</si>
  <si>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</si>
  <si>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</si>
  <si>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</si>
  <si>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</si>
  <si>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</si>
  <si>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</si>
  <si>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</si>
  <si>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</si>
  <si>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</si>
  <si>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</si>
  <si>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</si>
  <si>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</si>
  <si>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</si>
  <si>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</si>
  <si>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</si>
  <si>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</si>
  <si>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</si>
  <si>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</si>
  <si>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</si>
  <si>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</si>
  <si>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</si>
  <si>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</si>
  <si>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</si>
  <si>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</si>
  <si>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</si>
  <si>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</si>
  <si>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</si>
  <si>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</si>
  <si>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</si>
  <si>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</si>
  <si>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</si>
  <si>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</si>
  <si>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</si>
  <si>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</si>
  <si>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</si>
  <si>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</si>
  <si>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</si>
  <si>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</si>
  <si>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</si>
  <si>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</si>
  <si>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</si>
  <si>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</si>
  <si>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</si>
  <si>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</si>
  <si>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</si>
  <si>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</si>
  <si>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</si>
  <si>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</si>
  <si>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</si>
  <si>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</si>
  <si>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</si>
  <si>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</si>
  <si>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</si>
  <si>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</si>
  <si>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</si>
  <si>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</si>
  <si>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</si>
  <si>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</si>
  <si>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</si>
  <si>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</si>
  <si>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</si>
  <si>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</si>
  <si>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</si>
  <si>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</si>
  <si>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</si>
  <si>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</si>
  <si>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</si>
  <si>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</si>
  <si>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</si>
  <si>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</si>
  <si>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</si>
  <si>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</si>
  <si>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</si>
  <si>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</si>
  <si>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</si>
  <si>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</si>
  <si>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</si>
  <si>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</si>
  <si>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</si>
  <si>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</si>
  <si>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</si>
  <si>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</si>
  <si>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</si>
  <si>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</si>
  <si>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</si>
  <si>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</si>
  <si>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</si>
  <si>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</si>
  <si>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</si>
  <si>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</si>
  <si>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</si>
  <si>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</si>
  <si>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</si>
  <si>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</si>
  <si>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</si>
  <si>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</si>
  <si>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</si>
  <si>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</si>
  <si>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</si>
  <si>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</si>
  <si>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</si>
  <si>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</si>
  <si>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</si>
  <si>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</si>
  <si>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</si>
  <si>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</si>
  <si>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</si>
  <si>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</si>
  <si>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</si>
  <si>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</si>
  <si>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</si>
  <si>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</si>
  <si>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</si>
  <si>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</si>
  <si>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</si>
  <si>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</si>
  <si>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</si>
  <si>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</si>
  <si>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</si>
  <si>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</si>
  <si>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</si>
  <si>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</si>
  <si>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</si>
  <si>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</si>
  <si>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</si>
  <si>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</si>
  <si>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</si>
  <si>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</si>
  <si>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</si>
  <si>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</si>
  <si>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</si>
  <si>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</si>
  <si>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</si>
  <si>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</si>
  <si>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</si>
  <si>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</si>
  <si>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</si>
  <si>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</si>
  <si>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</si>
  <si>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</si>
  <si>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</si>
  <si>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</si>
  <si>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</si>
  <si>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</si>
  <si>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</si>
  <si>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</si>
  <si>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</si>
  <si>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</si>
  <si>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</si>
  <si>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</si>
  <si>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</si>
  <si>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</si>
  <si>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</si>
  <si>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</si>
  <si>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</si>
  <si>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</si>
  <si>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</si>
  <si>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</si>
  <si>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</si>
  <si>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</si>
  <si>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</si>
  <si>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</si>
  <si>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</si>
  <si>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</si>
  <si>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</si>
  <si>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</si>
  <si>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</si>
  <si>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</si>
  <si>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</si>
  <si>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</si>
  <si>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</si>
  <si>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</si>
  <si>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</si>
  <si>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</si>
  <si>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</si>
  <si>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</si>
  <si>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</si>
  <si>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</si>
  <si>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</si>
  <si>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</si>
  <si>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</si>
  <si>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</si>
  <si>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</si>
  <si>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</si>
  <si>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</si>
  <si>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</si>
  <si>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</si>
  <si>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</si>
  <si>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</si>
  <si>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</si>
  <si>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</si>
  <si>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</si>
  <si>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</si>
  <si>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</si>
  <si>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</si>
  <si>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</si>
  <si>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</si>
  <si>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</si>
  <si>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</si>
  <si>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</si>
  <si>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</si>
  <si>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</si>
  <si>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</si>
  <si>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</si>
  <si>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</si>
  <si>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</si>
  <si>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</si>
  <si>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</si>
  <si>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</si>
  <si>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</si>
  <si>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</si>
  <si>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</si>
  <si>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</si>
  <si>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</si>
  <si>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</si>
  <si>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</si>
  <si>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</si>
  <si>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</si>
  <si>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</si>
  <si>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</si>
  <si>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</si>
  <si>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</si>
  <si>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</si>
  <si>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</si>
  <si>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</si>
  <si>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</si>
  <si>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</si>
  <si>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</si>
  <si>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</si>
  <si>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</si>
  <si>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</si>
  <si>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</si>
  <si>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</si>
  <si>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</si>
  <si>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</si>
  <si>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</si>
  <si>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</si>
  <si>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</si>
  <si>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</si>
  <si>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</si>
  <si>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</si>
  <si>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</si>
  <si>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</si>
  <si>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</si>
  <si>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</si>
  <si>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</si>
  <si>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</si>
  <si>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</si>
  <si>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</si>
  <si>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</si>
  <si>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</si>
  <si>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</si>
  <si>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</si>
  <si>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</si>
  <si>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</si>
  <si>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</si>
  <si>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</si>
  <si>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</si>
  <si>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</si>
  <si>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</si>
  <si>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</si>
  <si>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</si>
  <si>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</si>
  <si>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</si>
  <si>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</si>
  <si>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</si>
  <si>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</si>
  <si>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</si>
  <si>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</si>
  <si>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</si>
  <si>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</si>
  <si>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</si>
  <si>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</si>
  <si>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</si>
  <si>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</si>
  <si>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</si>
  <si>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</si>
  <si>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</si>
  <si>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</si>
  <si>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</si>
  <si>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</si>
  <si>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</si>
  <si>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</si>
  <si>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</si>
  <si>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</si>
  <si>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</si>
  <si>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</si>
  <si>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</si>
  <si>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</si>
  <si>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</si>
  <si>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</si>
  <si>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</si>
  <si>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</si>
  <si>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</si>
  <si>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</si>
  <si>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</si>
  <si>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</si>
  <si>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</si>
  <si>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</si>
  <si>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</si>
  <si>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</si>
  <si>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</si>
  <si>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</si>
  <si>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</si>
  <si>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</si>
  <si>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</si>
  <si>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</si>
  <si>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</si>
  <si>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</si>
  <si>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</si>
  <si>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</si>
  <si>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</si>
  <si>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</si>
  <si>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</si>
  <si>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</si>
  <si>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</si>
  <si>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</si>
  <si>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</si>
  <si>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</si>
  <si>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</si>
  <si>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</si>
  <si>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</si>
  <si>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</si>
  <si>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</si>
  <si>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</si>
  <si>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</si>
  <si>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</si>
  <si>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</si>
  <si>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</si>
  <si>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</si>
  <si>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</si>
  <si>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</si>
  <si>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</si>
  <si>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</si>
  <si>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</si>
  <si>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</si>
  <si>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</si>
  <si>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</si>
  <si>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</si>
  <si>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</si>
  <si>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</si>
  <si>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</si>
  <si>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</si>
  <si>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</si>
  <si>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</si>
  <si>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</si>
  <si>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</si>
  <si>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</si>
  <si>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</si>
  <si>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</si>
  <si>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</si>
  <si>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</si>
  <si>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</si>
  <si>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</si>
  <si>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</si>
  <si>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</si>
  <si>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</si>
  <si>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</si>
  <si>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</si>
  <si>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</si>
  <si>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</si>
  <si>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</si>
  <si>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</si>
  <si>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</si>
  <si>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</si>
  <si>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</si>
  <si>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</si>
  <si>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</si>
  <si>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</si>
  <si>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</si>
  <si>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</si>
  <si>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</si>
  <si>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</si>
  <si>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</si>
  <si>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</si>
  <si>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</si>
  <si>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</si>
  <si>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</si>
  <si>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</si>
  <si>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</si>
  <si>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</si>
  <si>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</si>
  <si>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</si>
  <si>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</si>
  <si>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</si>
  <si>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</si>
  <si>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</si>
  <si>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</si>
  <si>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</si>
  <si>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</si>
  <si>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</si>
  <si>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</si>
  <si>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</si>
  <si>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</si>
  <si>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</si>
  <si>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</si>
  <si>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</si>
  <si>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</si>
  <si>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</si>
  <si>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</si>
  <si>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</si>
  <si>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</si>
  <si>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</si>
  <si>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</si>
  <si>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</si>
  <si>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</si>
  <si>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</si>
  <si>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</si>
  <si>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</si>
  <si>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</si>
  <si>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</si>
  <si>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</si>
  <si>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</si>
  <si>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</si>
  <si>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</si>
  <si>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</si>
  <si>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</si>
  <si>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</si>
  <si>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</si>
  <si>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</si>
  <si>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</si>
  <si>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</si>
  <si>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</si>
  <si>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</si>
  <si>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</si>
  <si>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</si>
  <si>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</si>
  <si>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</si>
  <si>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</si>
  <si>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</si>
  <si>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</si>
  <si>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</si>
  <si>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</si>
  <si>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</si>
  <si>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</si>
  <si>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</si>
  <si>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</si>
  <si>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</si>
  <si>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</si>
  <si>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</si>
  <si>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</si>
  <si>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</si>
  <si>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</si>
  <si>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</si>
  <si>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</si>
  <si>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</si>
  <si>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</si>
  <si>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</si>
  <si>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</si>
  <si>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</si>
  <si>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</si>
  <si>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</si>
  <si>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</si>
  <si>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</si>
  <si>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</si>
  <si>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</si>
  <si>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</si>
  <si>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</si>
  <si>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</si>
  <si>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</si>
  <si>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</si>
  <si>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</si>
  <si>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</si>
  <si>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</si>
  <si>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</si>
  <si>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</si>
  <si>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</si>
  <si>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</si>
  <si>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</si>
  <si>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</si>
  <si>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</si>
  <si>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</si>
  <si>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</si>
  <si>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</si>
  <si>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</si>
  <si>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</si>
  <si>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</si>
  <si>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</si>
  <si>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</si>
  <si>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</si>
  <si>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</si>
  <si>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</si>
  <si>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</si>
  <si>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</si>
  <si>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</si>
  <si>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</si>
  <si>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</si>
  <si>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</si>
  <si>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</si>
  <si>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</si>
  <si>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</si>
  <si>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</si>
  <si>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</si>
  <si>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</si>
  <si>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</si>
  <si>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</si>
  <si>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</si>
  <si>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</si>
  <si>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</si>
  <si>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</si>
  <si>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</si>
  <si>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</si>
  <si>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</si>
  <si>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</si>
  <si>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</si>
  <si>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</si>
  <si>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</si>
  <si>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</si>
  <si>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</si>
  <si>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</si>
  <si>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</si>
  <si>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</si>
  <si>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</si>
  <si>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</si>
  <si>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</si>
  <si>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</si>
  <si>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</si>
  <si>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</si>
  <si>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</si>
  <si>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</si>
  <si>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</si>
  <si>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</si>
  <si>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</si>
  <si>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</si>
  <si>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</si>
  <si>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</si>
  <si>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</si>
  <si>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</si>
  <si>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</si>
  <si>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</si>
  <si>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</si>
  <si>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</si>
  <si>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</si>
  <si>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</si>
  <si>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</si>
  <si>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</si>
  <si>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</si>
  <si>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</si>
  <si>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</si>
  <si>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</si>
  <si>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</si>
  <si>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</si>
  <si>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</si>
  <si>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</si>
  <si>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</si>
  <si>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</si>
  <si>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</si>
  <si>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</si>
  <si>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</si>
  <si>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</si>
  <si>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</si>
  <si>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</si>
  <si>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</si>
  <si>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</si>
  <si>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</si>
  <si>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</si>
  <si>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</si>
  <si>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</si>
  <si>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</si>
  <si>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</si>
  <si>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</si>
  <si>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</si>
  <si>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</si>
  <si>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</si>
  <si>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</si>
  <si>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</si>
  <si>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</si>
  <si>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</si>
  <si>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</si>
  <si>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</si>
  <si>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</si>
  <si>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</si>
  <si>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</si>
  <si>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</si>
  <si>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</si>
  <si>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</si>
  <si>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</si>
  <si>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</si>
  <si>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</si>
  <si>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</si>
  <si>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</si>
  <si>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</si>
  <si>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</si>
  <si>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</si>
  <si>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</si>
  <si>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</si>
  <si>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</si>
  <si>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</si>
  <si>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</si>
  <si>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</si>
  <si>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</si>
  <si>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</si>
  <si>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</si>
  <si>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</si>
  <si>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</si>
  <si>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</si>
  <si>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</si>
  <si>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</si>
  <si>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</si>
  <si>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</si>
  <si>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</si>
  <si>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</si>
  <si>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</si>
  <si>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</si>
  <si>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</si>
  <si>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</si>
  <si>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</si>
  <si>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</si>
  <si>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</si>
  <si>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</si>
  <si>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</si>
  <si>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</si>
  <si>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</si>
  <si>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</si>
  <si>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</si>
  <si>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</si>
  <si>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</si>
  <si>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</si>
  <si>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</si>
  <si>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</si>
  <si>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</si>
  <si>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</si>
  <si>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</si>
  <si>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</si>
  <si>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</si>
  <si>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</si>
  <si>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</si>
  <si>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</si>
  <si>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</si>
  <si>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</si>
  <si>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</si>
  <si>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</si>
  <si>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</si>
  <si>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</si>
  <si>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</si>
  <si>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</si>
  <si>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</si>
  <si>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</si>
  <si>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</si>
  <si>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</si>
  <si>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</si>
  <si>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</si>
  <si>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</si>
  <si>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</si>
  <si>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</si>
  <si>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</si>
  <si>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</si>
  <si>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</si>
  <si>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</si>
  <si>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</si>
  <si>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</si>
  <si>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</si>
  <si>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</si>
  <si>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</si>
  <si>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</si>
  <si>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</si>
  <si>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</si>
  <si>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</si>
  <si>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</si>
  <si>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</si>
  <si>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</si>
  <si>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</si>
  <si>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</si>
  <si>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</si>
  <si>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</si>
  <si>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</si>
  <si>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</si>
  <si>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</si>
  <si>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</si>
  <si>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</si>
  <si>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</si>
  <si>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</si>
  <si>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</si>
  <si>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</si>
  <si>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</si>
  <si>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</si>
  <si>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</si>
  <si>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</si>
  <si>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</si>
  <si>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</si>
  <si>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</si>
  <si>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</si>
  <si>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</si>
  <si>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</si>
  <si>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</si>
  <si>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</si>
  <si>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</si>
  <si>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</si>
  <si>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</si>
  <si>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</si>
  <si>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</si>
  <si>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</si>
  <si>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</si>
  <si>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</si>
  <si>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</si>
  <si>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</si>
  <si>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</si>
  <si>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</si>
  <si>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</si>
  <si>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</si>
  <si>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</si>
  <si>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</si>
  <si>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</si>
  <si>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</si>
  <si>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</si>
  <si>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</si>
  <si>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</si>
  <si>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</si>
  <si>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</si>
  <si>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</si>
  <si>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</si>
  <si>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</si>
  <si>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</si>
  <si>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</si>
  <si>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</si>
  <si>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</si>
  <si>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</si>
  <si>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</si>
  <si>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</si>
  <si>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</si>
  <si>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</si>
  <si>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</si>
  <si>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</si>
  <si>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</si>
  <si>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</si>
  <si>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</si>
  <si>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</si>
  <si>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</si>
  <si>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</si>
  <si>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</si>
  <si>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</si>
  <si>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</si>
  <si>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</si>
  <si>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</si>
  <si>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</si>
  <si>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</si>
  <si>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</si>
  <si>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</si>
  <si>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</si>
  <si>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</si>
  <si>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</si>
  <si>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</si>
  <si>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</si>
  <si>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</si>
  <si>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</si>
  <si>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</si>
  <si>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</si>
  <si>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</si>
  <si>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</si>
  <si>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</si>
  <si>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</si>
  <si>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</si>
  <si>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</si>
  <si>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</si>
  <si>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</si>
  <si>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</si>
  <si>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</si>
  <si>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</si>
  <si>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</si>
  <si>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</si>
  <si>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</si>
  <si>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</si>
  <si>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</si>
  <si>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</si>
  <si>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</si>
  <si>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</si>
  <si>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</si>
  <si>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</si>
  <si>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</si>
  <si>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</si>
  <si>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</si>
  <si>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</si>
  <si>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</si>
  <si>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</si>
  <si>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</si>
  <si>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</si>
  <si>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</si>
  <si>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</si>
  <si>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</si>
  <si>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</si>
  <si>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</si>
  <si>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</si>
  <si>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</si>
  <si>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</si>
  <si>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</si>
  <si>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</si>
  <si>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</si>
  <si>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</si>
  <si>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</si>
  <si>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</si>
  <si>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</si>
  <si>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</si>
  <si>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</si>
  <si>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</si>
  <si>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</si>
  <si>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</si>
  <si>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</si>
  <si>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</si>
  <si>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</si>
  <si>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</si>
  <si>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</si>
  <si>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</si>
  <si>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</si>
  <si>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</si>
  <si>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</si>
  <si>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</si>
  <si>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</si>
  <si>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</si>
  <si>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</si>
  <si>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</si>
  <si>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</si>
  <si>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</si>
  <si>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</si>
  <si>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</si>
  <si>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</si>
  <si>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</si>
  <si>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</si>
  <si>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</si>
  <si>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</si>
  <si>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</si>
  <si>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</si>
  <si>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</si>
  <si>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</si>
  <si>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</si>
  <si>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</si>
  <si>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</si>
  <si>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</si>
  <si>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</si>
  <si>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</si>
  <si>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</si>
  <si>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</si>
  <si>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</si>
  <si>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</si>
  <si>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</si>
  <si>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</si>
  <si>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</si>
  <si>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</si>
  <si>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</si>
  <si>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</si>
  <si>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</si>
  <si>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</si>
  <si>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</si>
  <si>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</si>
  <si>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</si>
  <si>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</si>
  <si>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</si>
  <si>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</si>
  <si>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</si>
  <si>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</si>
  <si>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</si>
  <si>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</si>
  <si>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</si>
  <si>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</si>
  <si>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</si>
  <si>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</si>
  <si>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</si>
  <si>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</si>
  <si>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</si>
  <si>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</si>
  <si>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</si>
  <si>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</si>
  <si>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</si>
  <si>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</si>
  <si>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</si>
  <si>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</si>
  <si>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</si>
  <si>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</si>
  <si>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</si>
  <si>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</si>
  <si>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</si>
  <si>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</si>
  <si>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</si>
  <si>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</si>
  <si>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</si>
  <si>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</si>
  <si>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</si>
  <si>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</si>
  <si>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</si>
  <si>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</si>
  <si>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</si>
  <si>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</si>
  <si>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</si>
  <si>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</si>
  <si>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</si>
  <si>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</si>
  <si>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</si>
  <si>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</si>
  <si>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</si>
  <si>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</si>
  <si>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</si>
  <si>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</si>
  <si>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</si>
  <si>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</si>
  <si>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</si>
  <si>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</si>
  <si>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</si>
  <si>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</si>
  <si>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</si>
  <si>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</si>
  <si>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</si>
  <si>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</si>
  <si>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</si>
  <si>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</si>
  <si>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</si>
  <si>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</si>
  <si>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</si>
  <si>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</si>
  <si>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</si>
  <si>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</si>
  <si>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</si>
  <si>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</si>
  <si>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</si>
  <si>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</si>
  <si>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</si>
  <si>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</si>
  <si>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</si>
  <si>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</si>
  <si>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</si>
  <si>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</si>
  <si>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</si>
  <si>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</si>
  <si>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</si>
  <si>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</si>
  <si>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</si>
  <si>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</si>
  <si>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</si>
  <si>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</si>
  <si>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</si>
  <si>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</si>
  <si>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</si>
  <si>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</si>
  <si>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</si>
  <si>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</si>
  <si>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</si>
  <si>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</si>
  <si>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</si>
  <si>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</si>
  <si>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</si>
  <si>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</si>
  <si>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</si>
  <si>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</si>
  <si>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</si>
  <si>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</si>
  <si>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</si>
  <si>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</si>
  <si>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</si>
  <si>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</si>
  <si>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</si>
  <si>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</si>
  <si>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</si>
  <si>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</si>
  <si>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</si>
  <si>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</si>
  <si>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</si>
  <si>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</si>
  <si>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</si>
  <si>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</si>
  <si>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</si>
  <si>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</si>
  <si>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</si>
  <si>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</si>
  <si>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</si>
  <si>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</si>
  <si>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</si>
  <si>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</si>
  <si>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</si>
  <si>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</si>
  <si>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</si>
  <si>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</si>
  <si>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</si>
  <si>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</si>
  <si>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</si>
  <si>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</si>
  <si>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</si>
  <si>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</si>
  <si>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</si>
  <si>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</si>
  <si>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</si>
  <si>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</si>
  <si>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</si>
  <si>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</si>
  <si>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</si>
  <si>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</si>
  <si>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</si>
  <si>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</si>
  <si>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</si>
  <si>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</si>
  <si>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</si>
  <si>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</si>
  <si>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</si>
  <si>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</si>
  <si>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</si>
  <si>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</si>
  <si>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</si>
  <si>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</si>
  <si>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</si>
  <si>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</si>
  <si>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</si>
  <si>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</si>
  <si>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</si>
  <si>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</si>
  <si>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</si>
  <si>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</si>
  <si>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</si>
  <si>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</si>
  <si>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</si>
  <si>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</si>
  <si>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</si>
  <si>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</si>
  <si>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</si>
  <si>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</si>
  <si>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</si>
  <si>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</si>
  <si>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</si>
  <si>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</si>
  <si>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</si>
  <si>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</si>
  <si>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</si>
  <si>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</si>
  <si>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</si>
  <si>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</si>
  <si>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</si>
  <si>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</si>
  <si>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</si>
  <si>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</si>
  <si>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</si>
  <si>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</si>
  <si>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</si>
  <si>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</si>
  <si>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</si>
  <si>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</si>
  <si>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</si>
  <si>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</si>
  <si>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</si>
  <si>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</si>
  <si>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</si>
  <si>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</si>
  <si>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</si>
  <si>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</si>
  <si>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</si>
  <si>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</si>
  <si>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</si>
  <si>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</si>
  <si>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</si>
  <si>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</si>
  <si>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</si>
  <si>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</si>
  <si>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</si>
  <si>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</si>
  <si>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</si>
  <si>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</si>
  <si>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</si>
  <si>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</si>
  <si>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</si>
  <si>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</si>
  <si>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</si>
  <si>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</si>
  <si>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</si>
  <si>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</si>
  <si>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</si>
  <si>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</si>
  <si>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</si>
  <si>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</si>
  <si>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</si>
  <si>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</si>
  <si>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</si>
  <si>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</si>
  <si>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</si>
  <si>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</si>
  <si>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</si>
  <si>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</si>
  <si>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</si>
  <si>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</si>
  <si>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</si>
  <si>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</si>
  <si>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</si>
  <si>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</si>
  <si>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</si>
  <si>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</si>
  <si>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</si>
  <si>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</si>
  <si>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</si>
  <si>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</si>
  <si>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</si>
  <si>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</si>
  <si>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</si>
  <si>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</si>
  <si>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</si>
  <si>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</si>
  <si>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</si>
  <si>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</si>
  <si>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</si>
  <si>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</si>
  <si>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</si>
  <si>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</si>
  <si>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</si>
  <si>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</si>
  <si>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</si>
  <si>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</si>
  <si>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</si>
  <si>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</si>
  <si>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</si>
  <si>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</si>
  <si>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</si>
  <si>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</si>
  <si>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</si>
  <si>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</si>
  <si>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</si>
  <si>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</si>
  <si>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</si>
  <si>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</si>
  <si>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</si>
  <si>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</si>
  <si>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</si>
  <si>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</si>
  <si>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</si>
  <si>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</si>
  <si>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</si>
  <si>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</si>
  <si>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</si>
  <si>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</si>
  <si>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</si>
  <si>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</si>
  <si>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</si>
  <si>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</si>
  <si>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</si>
  <si>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</si>
  <si>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</si>
  <si>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</si>
  <si>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</si>
  <si>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</si>
  <si>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</si>
  <si>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</si>
  <si>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</si>
  <si>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</si>
  <si>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</si>
  <si>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</si>
  <si>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</si>
  <si>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</si>
  <si>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</si>
  <si>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</si>
  <si>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</si>
  <si>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</si>
  <si>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</si>
  <si>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</si>
  <si>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</si>
  <si>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</si>
  <si>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</si>
  <si>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</si>
  <si>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</si>
  <si>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</si>
  <si>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</si>
  <si>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</si>
  <si>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</si>
  <si>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</si>
  <si>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</si>
  <si>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</si>
  <si>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</si>
  <si>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</si>
  <si>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</si>
  <si>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</si>
  <si>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</si>
  <si>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</si>
  <si>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</si>
  <si>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</si>
  <si>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</si>
  <si>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</si>
  <si>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</si>
  <si>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</si>
  <si>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</si>
  <si>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</si>
  <si>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</si>
  <si>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</si>
  <si>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</si>
  <si>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</si>
  <si>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</si>
  <si>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</si>
  <si>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</si>
  <si>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</si>
  <si>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</si>
  <si>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</si>
  <si>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</si>
  <si>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</si>
  <si>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</si>
  <si>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</si>
  <si>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</si>
  <si>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</si>
  <si>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</si>
  <si>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</si>
  <si>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</si>
  <si>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</si>
  <si>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</si>
  <si>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</si>
  <si>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</si>
  <si>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</si>
  <si>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</si>
  <si>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</si>
  <si>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</si>
  <si>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</si>
  <si>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</si>
  <si>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</si>
  <si>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</si>
  <si>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</si>
  <si>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</si>
  <si>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</si>
  <si>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</si>
  <si>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</si>
  <si>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</si>
  <si>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</si>
  <si>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</si>
  <si>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</si>
  <si>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</si>
  <si>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</si>
  <si>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</si>
  <si>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</si>
  <si>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</si>
  <si>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</si>
  <si>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</si>
  <si>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</si>
  <si>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</si>
  <si>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</si>
  <si>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</si>
  <si>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</si>
  <si>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</si>
  <si>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</si>
  <si>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</si>
  <si>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</si>
  <si>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</si>
  <si>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</si>
  <si>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</si>
  <si>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</si>
  <si>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</si>
  <si>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</si>
  <si>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</si>
  <si>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</si>
  <si>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</si>
  <si>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</si>
  <si>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</si>
  <si>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</si>
  <si>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</si>
  <si>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</si>
  <si>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</si>
  <si>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</si>
  <si>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</si>
  <si>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</si>
  <si>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</si>
  <si>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</si>
  <si>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</si>
  <si>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</si>
  <si>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</si>
  <si>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</si>
  <si>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</si>
  <si>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</si>
  <si>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</si>
  <si>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</si>
  <si>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</si>
  <si>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</si>
  <si>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</si>
  <si>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</si>
  <si>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</si>
  <si>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</si>
  <si>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</si>
  <si>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</si>
  <si>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</si>
  <si>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</si>
  <si>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</si>
  <si>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</si>
  <si>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</si>
  <si>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</si>
  <si>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</si>
  <si>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</si>
  <si>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</si>
  <si>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</si>
  <si>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</si>
  <si>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</si>
  <si>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</si>
  <si>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</si>
  <si>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</si>
  <si>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</si>
  <si>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</si>
  <si>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</si>
  <si>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</si>
  <si>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</si>
  <si>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</si>
  <si>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</si>
  <si>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</si>
  <si>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</si>
  <si>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</si>
  <si>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</si>
  <si>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</si>
  <si>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</si>
  <si>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</si>
  <si>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</si>
  <si>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</si>
  <si>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</si>
  <si>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</si>
  <si>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</si>
  <si>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</si>
  <si>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</si>
  <si>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</si>
  <si>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</si>
  <si>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</si>
  <si>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</si>
  <si>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</si>
  <si>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</si>
  <si>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</si>
  <si>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</si>
  <si>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</si>
  <si>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</si>
  <si>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</si>
  <si>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</si>
  <si>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</si>
  <si>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</si>
  <si>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</si>
  <si>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</si>
  <si>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</si>
  <si>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</si>
  <si>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</si>
  <si>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</si>
  <si>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</si>
  <si>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</si>
  <si>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</si>
  <si>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</si>
  <si>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</si>
  <si>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</si>
  <si>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</si>
  <si>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</si>
  <si>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</si>
  <si>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</si>
  <si>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</si>
  <si>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</si>
  <si>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</si>
  <si>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</si>
  <si>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</si>
  <si>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</si>
  <si>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</si>
  <si>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</si>
  <si>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</si>
  <si>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</si>
  <si>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</si>
  <si>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</si>
  <si>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</si>
  <si>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</si>
  <si>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</si>
  <si>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</si>
  <si>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</si>
  <si>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</si>
  <si>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</si>
  <si>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</si>
  <si>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</si>
  <si>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</si>
  <si>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</si>
  <si>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</si>
  <si>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</si>
  <si>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</si>
  <si>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</si>
  <si>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</si>
  <si>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</si>
  <si>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</si>
  <si>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</si>
  <si>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</si>
  <si>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</si>
  <si>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</si>
  <si>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</si>
  <si>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</si>
  <si>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</si>
  <si>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</si>
  <si>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</si>
  <si>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</si>
  <si>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</si>
  <si>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</si>
  <si>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</si>
  <si>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</si>
  <si>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</si>
  <si>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</si>
  <si>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</si>
  <si>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</si>
  <si>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</si>
  <si>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</si>
  <si>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</si>
  <si>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</si>
  <si>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</si>
  <si>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</si>
  <si>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</si>
  <si>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</si>
  <si>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</si>
  <si>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</si>
  <si>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</si>
  <si>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</si>
  <si>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</si>
  <si>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</si>
  <si>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</si>
  <si>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</si>
  <si>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</si>
  <si>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</si>
  <si>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</si>
  <si>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</si>
  <si>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</si>
  <si>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</si>
  <si>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</si>
  <si>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</si>
  <si>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</si>
  <si>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</si>
  <si>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</si>
  <si>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</si>
  <si>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</si>
  <si>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</si>
  <si>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</si>
  <si>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</si>
  <si>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</si>
  <si>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</si>
  <si>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</si>
  <si>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</si>
  <si>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</si>
  <si>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</si>
  <si>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</si>
  <si>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</si>
  <si>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</si>
  <si>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</si>
  <si>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</si>
  <si>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</si>
  <si>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</si>
  <si>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</si>
  <si>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</si>
  <si>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</si>
  <si>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</si>
  <si>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</si>
  <si>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</si>
  <si>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</si>
  <si>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</si>
  <si>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</si>
  <si>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</si>
  <si>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</si>
  <si>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</si>
  <si>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</si>
  <si>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</si>
  <si>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</si>
  <si>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</si>
  <si>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</si>
  <si>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</si>
  <si>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</si>
  <si>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</si>
  <si>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</si>
  <si>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</si>
  <si>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</si>
  <si>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</si>
  <si>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</si>
  <si>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</si>
  <si>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</si>
  <si>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</si>
  <si>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</si>
  <si>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</si>
  <si>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</si>
  <si>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</si>
  <si>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</si>
  <si>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</si>
  <si>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</si>
  <si>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</si>
  <si>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</si>
  <si>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</si>
  <si>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</si>
  <si>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</si>
  <si>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</si>
  <si>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</si>
  <si>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</si>
  <si>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</si>
  <si>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</si>
  <si>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</si>
  <si>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</si>
  <si>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</si>
  <si>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</si>
  <si>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</si>
  <si>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</si>
  <si>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</si>
  <si>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</si>
  <si>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</si>
  <si>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</si>
  <si>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</si>
  <si>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</si>
  <si>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</si>
  <si>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</si>
  <si>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</si>
  <si>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</si>
  <si>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</si>
  <si>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</si>
  <si>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</si>
  <si>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</si>
  <si>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</si>
  <si>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</si>
  <si>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</si>
  <si>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</si>
  <si>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</si>
  <si>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</si>
  <si>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</si>
  <si>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</si>
  <si>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</si>
  <si>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</si>
  <si>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</si>
  <si>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</si>
  <si>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</si>
  <si>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</si>
  <si>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</si>
  <si>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</si>
  <si>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</si>
  <si>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</si>
  <si>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</si>
  <si>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</si>
  <si>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</si>
  <si>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</si>
  <si>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</si>
  <si>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</si>
  <si>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</si>
  <si>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</si>
  <si>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</si>
  <si>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</si>
  <si>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</si>
  <si>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</si>
  <si>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</si>
  <si>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</si>
  <si>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</si>
  <si>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</si>
  <si>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</si>
  <si>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</si>
  <si>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</si>
  <si>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</si>
  <si>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</si>
  <si>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</si>
  <si>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</si>
  <si>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</si>
  <si>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</si>
  <si>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</si>
  <si>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</si>
  <si>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</si>
  <si>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</si>
  <si>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</si>
  <si>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</si>
  <si>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</si>
  <si>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</si>
  <si>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</si>
  <si>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</si>
  <si>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</si>
  <si>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</si>
  <si>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</si>
  <si>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</si>
  <si>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</si>
  <si>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</si>
  <si>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</si>
  <si>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</si>
  <si>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</si>
  <si>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</si>
  <si>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</si>
  <si>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</si>
  <si>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</si>
  <si>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</si>
  <si>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</si>
  <si>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</si>
  <si>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</si>
  <si>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</si>
  <si>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</si>
  <si>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</si>
  <si>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</si>
  <si>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</si>
  <si>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</si>
  <si>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</si>
  <si>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</si>
  <si>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</si>
  <si>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</si>
  <si>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</si>
  <si>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</si>
  <si>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</si>
  <si>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</si>
  <si>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</si>
  <si>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</si>
  <si>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</si>
  <si>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</si>
  <si>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</si>
  <si>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</si>
  <si>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</si>
  <si>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</si>
  <si>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</si>
  <si>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</si>
  <si>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</si>
  <si>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</si>
  <si>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</si>
  <si>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</si>
  <si>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</si>
  <si>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</si>
  <si>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</si>
  <si>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</si>
  <si>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</si>
  <si>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</si>
  <si>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</si>
  <si>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</si>
  <si>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</si>
  <si>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</si>
  <si>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</si>
  <si>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</si>
  <si>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</si>
  <si>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</si>
  <si>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</si>
  <si>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</si>
  <si>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</si>
  <si>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</si>
  <si>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</si>
  <si>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</si>
  <si>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</si>
  <si>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</si>
  <si>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</si>
  <si>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</si>
  <si>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</si>
  <si>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</si>
  <si>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</si>
  <si>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</si>
  <si>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</si>
  <si>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</si>
  <si>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</si>
  <si>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</si>
  <si>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</si>
  <si>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</si>
  <si>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</si>
  <si>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</si>
  <si>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</si>
  <si>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</si>
  <si>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</si>
  <si>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</si>
  <si>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</si>
  <si>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</si>
  <si>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</si>
  <si>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</si>
  <si>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</si>
  <si>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</si>
  <si>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</si>
  <si>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</si>
  <si>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</si>
  <si>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</si>
  <si>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</si>
  <si>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</si>
  <si>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</si>
  <si>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</si>
  <si>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</si>
  <si>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</si>
  <si>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</si>
  <si>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</si>
  <si>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</si>
  <si>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</si>
  <si>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</si>
  <si>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</si>
  <si>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</si>
  <si>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</si>
  <si>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</si>
  <si>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</si>
  <si>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</si>
  <si>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</si>
  <si>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</si>
  <si>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</si>
  <si>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</si>
  <si>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</si>
  <si>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</si>
  <si>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</si>
  <si>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</si>
  <si>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</si>
  <si>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</si>
  <si>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</si>
  <si>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</si>
  <si>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</si>
  <si>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</si>
  <si>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</si>
  <si>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</si>
  <si>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</si>
  <si>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</si>
  <si>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</si>
  <si>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</si>
  <si>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</si>
  <si>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</si>
  <si>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</si>
  <si>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</si>
  <si>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</si>
  <si>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</si>
  <si>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</si>
  <si>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</si>
  <si>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</si>
  <si>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</si>
  <si>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</si>
  <si>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</si>
  <si>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</si>
  <si>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</si>
  <si>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</si>
  <si>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</si>
  <si>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</si>
  <si>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</si>
  <si>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</si>
  <si>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</si>
  <si>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</si>
  <si>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</si>
  <si>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</si>
  <si>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</si>
  <si>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</si>
  <si>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</si>
  <si>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</si>
  <si>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</si>
  <si>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</si>
  <si>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</si>
  <si>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</si>
  <si>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</si>
  <si>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</si>
  <si>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</si>
  <si>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</si>
  <si>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</si>
  <si>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</si>
  <si>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</si>
  <si>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</si>
  <si>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</si>
  <si>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</si>
  <si>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</si>
  <si>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</si>
  <si>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</si>
  <si>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</si>
  <si>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</si>
  <si>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</si>
  <si>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</si>
  <si>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</si>
  <si>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</si>
  <si>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</si>
  <si>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</si>
  <si>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</si>
  <si>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</si>
  <si>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</si>
  <si>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</si>
  <si>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</si>
  <si>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</si>
  <si>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</si>
  <si>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</si>
  <si>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</si>
  <si>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</si>
  <si>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</si>
  <si>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</si>
  <si>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</si>
  <si>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</si>
  <si>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</si>
  <si>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</si>
  <si>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</si>
  <si>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</si>
  <si>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</si>
  <si>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</si>
  <si>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</si>
  <si>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</si>
  <si>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</si>
  <si>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</si>
  <si>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</si>
  <si>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</si>
  <si>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</si>
  <si>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</si>
  <si>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</si>
  <si>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</si>
  <si>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</si>
  <si>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</si>
  <si>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</si>
  <si>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</si>
  <si>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</si>
  <si>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</si>
  <si>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</si>
  <si>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</si>
  <si>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</si>
  <si>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</si>
  <si>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</si>
  <si>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</si>
  <si>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</si>
  <si>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</si>
  <si>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</si>
  <si>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</si>
  <si>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</si>
  <si>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</si>
  <si>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</si>
  <si>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</si>
  <si>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</si>
  <si>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</si>
  <si>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</si>
  <si>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</si>
  <si>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</si>
  <si>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</si>
  <si>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</si>
  <si>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</si>
  <si>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</si>
  <si>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</si>
  <si>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</si>
  <si>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</si>
  <si>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</si>
  <si>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</si>
  <si>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</si>
  <si>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</si>
  <si>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</si>
  <si>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</si>
  <si>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</si>
  <si>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</si>
  <si>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</si>
  <si>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</si>
  <si>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</si>
  <si>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</si>
  <si>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</si>
  <si>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</si>
  <si>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</si>
  <si>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</si>
  <si>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</si>
  <si>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</si>
  <si>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</si>
  <si>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</si>
  <si>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</si>
  <si>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</si>
  <si>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</si>
  <si>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</si>
  <si>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</si>
  <si>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</si>
  <si>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</si>
  <si>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</si>
  <si>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</si>
  <si>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</si>
  <si>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</si>
  <si>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</si>
  <si>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</si>
  <si>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</si>
  <si>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</si>
  <si>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</si>
  <si>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</si>
  <si>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</si>
  <si>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</si>
  <si>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</si>
  <si>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</si>
  <si>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</si>
  <si>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</si>
  <si>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</si>
  <si>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</si>
  <si>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</si>
  <si>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</si>
  <si>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</si>
  <si>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</si>
  <si>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</si>
  <si>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</si>
  <si>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</si>
  <si>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</si>
  <si>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</si>
  <si>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</si>
  <si>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</si>
  <si>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</si>
  <si>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</si>
  <si>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</si>
  <si>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</si>
  <si>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</si>
  <si>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</si>
  <si>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</si>
  <si>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</si>
  <si>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</si>
  <si>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</si>
  <si>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</si>
  <si>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</si>
  <si>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</si>
  <si>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</si>
  <si>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</si>
  <si>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</si>
  <si>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</si>
  <si>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</si>
  <si>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</si>
  <si>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</si>
  <si>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</si>
  <si>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</si>
  <si>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</si>
  <si>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</si>
  <si>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</si>
  <si>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</si>
  <si>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</si>
  <si>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</si>
  <si>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</si>
  <si>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</si>
  <si>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</si>
  <si>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</si>
  <si>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</si>
  <si>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</si>
  <si>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</si>
  <si>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</si>
  <si>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</si>
  <si>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</si>
  <si>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</si>
  <si>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</si>
  <si>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</si>
  <si>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</si>
  <si>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</si>
  <si>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</si>
  <si>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</si>
  <si>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</si>
  <si>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</si>
  <si>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</si>
  <si>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</si>
  <si>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</si>
  <si>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</si>
  <si>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</si>
  <si>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</si>
  <si>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</si>
  <si>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</si>
  <si>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</si>
  <si>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</si>
  <si>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</si>
  <si>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</si>
  <si>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</si>
  <si>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</si>
  <si>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</si>
  <si>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</si>
  <si>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</si>
  <si>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</si>
  <si>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</si>
  <si>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</si>
  <si>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</si>
  <si>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</si>
  <si>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</si>
  <si>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</si>
  <si>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</si>
  <si>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</si>
  <si>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</si>
  <si>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</si>
  <si>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</si>
  <si>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</si>
  <si>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</si>
  <si>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</si>
  <si>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</si>
  <si>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</si>
  <si>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</si>
  <si>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</si>
  <si>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</si>
  <si>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</si>
  <si>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</si>
  <si>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</si>
  <si>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</si>
  <si>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</si>
  <si>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</si>
  <si>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</si>
  <si>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</si>
  <si>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</si>
  <si>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</si>
  <si>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</si>
  <si>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</si>
  <si>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</si>
  <si>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</si>
  <si>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</si>
  <si>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</si>
  <si>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</si>
  <si>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</si>
  <si>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</si>
  <si>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</si>
  <si>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</si>
  <si>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</si>
  <si>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</si>
  <si>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</si>
  <si>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</si>
  <si>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</si>
  <si>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</si>
  <si>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</si>
  <si>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</si>
  <si>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</si>
  <si>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</si>
  <si>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</si>
  <si>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</si>
  <si>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</si>
  <si>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</si>
  <si>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</si>
  <si>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</si>
  <si>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</si>
  <si>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</si>
  <si>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</si>
  <si>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</si>
  <si>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</si>
  <si>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</si>
  <si>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</si>
  <si>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</si>
  <si>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</si>
  <si>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</si>
  <si>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</si>
  <si>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</si>
  <si>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</si>
  <si>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</si>
  <si>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</si>
  <si>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</si>
  <si>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</si>
  <si>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</si>
  <si>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</si>
  <si>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</si>
  <si>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</si>
  <si>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</si>
  <si>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</si>
  <si>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</si>
  <si>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</si>
  <si>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</si>
  <si>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</si>
  <si>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</si>
  <si>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</si>
  <si>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</si>
  <si>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</si>
  <si>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</si>
  <si>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</si>
  <si>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</si>
  <si>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</si>
  <si>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</si>
  <si>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</si>
  <si>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</si>
  <si>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</si>
  <si>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</si>
  <si>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</si>
  <si>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</si>
  <si>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</si>
  <si>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</si>
  <si>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</si>
  <si>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</si>
  <si>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</si>
  <si>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</si>
  <si>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</si>
  <si>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</si>
  <si>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</si>
  <si>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</si>
  <si>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</si>
  <si>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</si>
  <si>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</si>
  <si>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</si>
  <si>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</si>
  <si>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</si>
  <si>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</si>
  <si>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</si>
  <si>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</si>
  <si>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</si>
  <si>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</si>
  <si>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</si>
  <si>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</si>
  <si>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</si>
  <si>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</si>
  <si>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</si>
  <si>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</si>
  <si>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</si>
  <si>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</si>
  <si>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</si>
  <si>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</si>
  <si>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</si>
  <si>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</si>
  <si>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</si>
  <si>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</si>
  <si>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</si>
  <si>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</si>
  <si>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</si>
  <si>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</si>
  <si>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</si>
  <si>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</si>
  <si>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</si>
  <si>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</si>
  <si>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</si>
  <si>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</si>
  <si>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</si>
  <si>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</si>
  <si>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</si>
  <si>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</si>
  <si>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</si>
  <si>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</si>
  <si>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</si>
  <si>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</si>
  <si>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</si>
  <si>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</si>
  <si>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</si>
  <si>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</si>
  <si>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</si>
  <si>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</si>
  <si>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</si>
  <si>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</si>
  <si>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</si>
  <si>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</si>
  <si>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</si>
  <si>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</si>
  <si>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</si>
  <si>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</si>
  <si>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</si>
  <si>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</si>
  <si>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</si>
  <si>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</si>
  <si>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</si>
  <si>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</si>
  <si>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</si>
  <si>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</si>
  <si>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</si>
  <si>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</si>
  <si>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</si>
  <si>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</si>
  <si>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</si>
  <si>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</si>
  <si>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</si>
  <si>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</si>
  <si>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</si>
  <si>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</si>
  <si>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</si>
  <si>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</si>
  <si>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</si>
  <si>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</si>
  <si>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</si>
  <si>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</si>
  <si>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</si>
  <si>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</si>
  <si>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</si>
  <si>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</si>
  <si>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</si>
  <si>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</si>
  <si>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</si>
  <si>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</si>
  <si>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</si>
  <si>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</si>
  <si>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</si>
  <si>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</si>
  <si>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</si>
  <si>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</si>
  <si>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</si>
  <si>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</si>
  <si>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</si>
  <si>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</si>
  <si>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</si>
  <si>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</si>
  <si>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</si>
  <si>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</si>
  <si>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</si>
  <si>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</si>
  <si>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</si>
  <si>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</si>
  <si>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</si>
  <si>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</si>
  <si>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</si>
  <si>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</si>
  <si>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</si>
  <si>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</si>
  <si>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</si>
  <si>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</si>
  <si>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</si>
  <si>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</si>
  <si>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</si>
  <si>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</si>
  <si>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</si>
  <si>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</si>
  <si>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</si>
  <si>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</si>
  <si>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</si>
  <si>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</si>
  <si>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</si>
  <si>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</si>
  <si>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</si>
  <si>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</si>
  <si>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</si>
  <si>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</si>
  <si>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</si>
  <si>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</si>
  <si>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</si>
  <si>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</si>
  <si>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</si>
  <si>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</si>
  <si>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</si>
  <si>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</si>
  <si>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</si>
  <si>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</si>
  <si>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</si>
  <si>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</si>
  <si>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</si>
  <si>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</si>
  <si>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</si>
  <si>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</si>
  <si>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</si>
  <si>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</si>
  <si>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</si>
  <si>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</si>
  <si>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</si>
  <si>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</si>
  <si>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</si>
  <si>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</si>
  <si>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</si>
  <si>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</si>
  <si>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</si>
  <si>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</si>
  <si>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</si>
  <si>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</si>
  <si>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</si>
  <si>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</si>
  <si>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</si>
  <si>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</si>
  <si>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</si>
  <si>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</si>
  <si>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</si>
  <si>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</si>
  <si>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</si>
  <si>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</si>
  <si>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</si>
  <si>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</si>
  <si>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</si>
  <si>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</si>
  <si>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</si>
  <si>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</si>
  <si>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</si>
  <si>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</si>
  <si>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</si>
  <si>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</si>
  <si>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</si>
  <si>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</si>
  <si>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</si>
  <si>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</si>
  <si>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</si>
  <si>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</si>
  <si>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</si>
  <si>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</si>
  <si>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</si>
  <si>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</si>
  <si>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</si>
  <si>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</si>
  <si>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</si>
  <si>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</si>
  <si>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</si>
  <si>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</si>
  <si>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</si>
  <si>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</si>
  <si>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</si>
  <si>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</si>
  <si>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</si>
  <si>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</si>
  <si>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</si>
  <si>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</si>
  <si>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</si>
  <si>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</si>
  <si>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</si>
  <si>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</si>
  <si>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</si>
  <si>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</si>
  <si>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</si>
  <si>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</si>
  <si>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</si>
  <si>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</si>
  <si>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</si>
  <si>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</si>
  <si>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</si>
  <si>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</si>
  <si>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</si>
  <si>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</si>
  <si>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</si>
  <si>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</si>
  <si>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</si>
  <si>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</si>
  <si>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</si>
  <si>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</si>
  <si>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</si>
  <si>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</si>
  <si>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</si>
  <si>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</si>
  <si>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</si>
  <si>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</si>
  <si>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</si>
  <si>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</si>
  <si>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</si>
  <si>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</si>
  <si>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</si>
  <si>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</si>
  <si>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</si>
  <si>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</si>
  <si>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</si>
  <si>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</si>
  <si>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</si>
  <si>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</si>
  <si>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</si>
  <si>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</si>
  <si>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</si>
  <si>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</si>
  <si>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</si>
  <si>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</si>
  <si>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</si>
  <si>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</si>
  <si>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</si>
  <si>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</si>
  <si>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</si>
  <si>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</si>
  <si>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</si>
  <si>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</si>
  <si>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</si>
  <si>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</si>
  <si>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</si>
  <si>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</si>
  <si>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</si>
  <si>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</si>
  <si>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</si>
  <si>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</si>
  <si>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</si>
  <si>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</si>
  <si>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</si>
  <si>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</si>
  <si>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</si>
  <si>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</si>
  <si>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</si>
  <si>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</si>
  <si>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</si>
  <si>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</si>
  <si>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</si>
  <si>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</si>
  <si>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</si>
  <si>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</si>
  <si>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</si>
  <si>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</si>
  <si>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</si>
  <si>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</si>
  <si>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</si>
  <si>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</si>
  <si>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</si>
  <si>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</si>
  <si>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</si>
  <si>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</si>
  <si>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</si>
  <si>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</si>
  <si>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</si>
  <si>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</si>
  <si>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</si>
  <si>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</si>
  <si>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</si>
  <si>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</si>
  <si>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</si>
  <si>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</si>
  <si>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</si>
  <si>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</si>
  <si>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</si>
  <si>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</si>
  <si>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</si>
  <si>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</si>
  <si>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</si>
  <si>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</si>
  <si>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</si>
  <si>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</si>
  <si>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</si>
  <si>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</si>
  <si>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</si>
  <si>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</si>
  <si>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</si>
  <si>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</si>
  <si>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</si>
  <si>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</si>
  <si>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</si>
  <si>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</si>
  <si>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</si>
  <si>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</si>
  <si>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</si>
  <si>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</si>
  <si>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</si>
  <si>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</si>
  <si>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</si>
  <si>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</si>
  <si>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</si>
  <si>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</si>
  <si>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</si>
  <si>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</si>
  <si>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</si>
  <si>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</si>
  <si>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</si>
  <si>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</si>
  <si>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</si>
  <si>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</si>
  <si>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</si>
  <si>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</si>
  <si>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</si>
  <si>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</si>
  <si>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</si>
  <si>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</si>
  <si>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</si>
  <si>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</si>
  <si>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</si>
  <si>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</si>
  <si>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</si>
  <si>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</si>
  <si>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</si>
  <si>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</si>
  <si>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</si>
  <si>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</si>
  <si>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</si>
  <si>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</si>
  <si>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</si>
  <si>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</si>
  <si>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</si>
  <si>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</si>
  <si>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</si>
  <si>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</si>
  <si>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</si>
  <si>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</si>
  <si>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</si>
  <si>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</si>
  <si>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</si>
  <si>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</si>
  <si>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</si>
  <si>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</si>
  <si>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</si>
  <si>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</si>
  <si>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</si>
  <si>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</si>
  <si>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</si>
  <si>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</si>
  <si>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</si>
  <si>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</si>
  <si>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</si>
  <si>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</si>
  <si>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</si>
  <si>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</si>
  <si>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</si>
  <si>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</si>
  <si>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</si>
  <si>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</si>
  <si>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</si>
  <si>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</si>
  <si>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</si>
  <si>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</si>
  <si>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</si>
  <si>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</si>
  <si>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</si>
  <si>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</si>
  <si>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</si>
  <si>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</si>
  <si>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</si>
  <si>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</si>
  <si>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</si>
  <si>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</si>
  <si>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</si>
  <si>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</si>
  <si>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</si>
  <si>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</si>
  <si>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</si>
  <si>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</si>
  <si>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</si>
  <si>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</si>
  <si>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</si>
  <si>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</si>
  <si>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</si>
  <si>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</si>
  <si>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</si>
  <si>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</si>
  <si>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</si>
  <si>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</si>
  <si>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</si>
  <si>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</si>
  <si>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</si>
  <si>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</si>
  <si>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</si>
  <si>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</si>
  <si>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</si>
  <si>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</si>
  <si>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</si>
  <si>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</si>
  <si>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</si>
  <si>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</si>
  <si>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</si>
  <si>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</si>
  <si>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</si>
  <si>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</si>
  <si>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</si>
  <si>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</si>
  <si>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</si>
  <si>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</si>
  <si>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</si>
  <si>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</si>
  <si>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</si>
  <si>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</si>
  <si>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</si>
  <si>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</si>
  <si>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</si>
  <si>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</si>
  <si>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</si>
  <si>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</si>
  <si>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</si>
  <si>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</si>
  <si>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</si>
  <si>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</si>
  <si>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</si>
  <si>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</si>
  <si>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</si>
  <si>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</si>
  <si>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</si>
  <si>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</si>
  <si>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</si>
  <si>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</si>
  <si>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</si>
  <si>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</si>
  <si>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</si>
  <si>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</si>
  <si>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</si>
  <si>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</si>
  <si>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</si>
  <si>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</si>
  <si>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</si>
  <si>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</si>
  <si>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</si>
  <si>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</si>
  <si>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</si>
  <si>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</si>
  <si>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</si>
  <si>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</si>
  <si>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</si>
  <si>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</si>
  <si>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</si>
  <si>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</si>
  <si>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</si>
  <si>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</si>
  <si>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</si>
  <si>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</si>
  <si>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</si>
  <si>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</si>
  <si>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</si>
  <si>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</si>
  <si>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</si>
  <si>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</si>
  <si>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</si>
  <si>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</si>
  <si>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</si>
  <si>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</si>
  <si>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</si>
  <si>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</si>
  <si>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</si>
  <si>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</si>
  <si>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</si>
  <si>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</si>
  <si>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</si>
  <si>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</si>
  <si>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</si>
  <si>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</si>
  <si>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</si>
  <si>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</si>
  <si>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</si>
  <si>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</si>
  <si>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</si>
  <si>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</si>
  <si>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</si>
  <si>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</si>
  <si>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</si>
  <si>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</si>
  <si>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</si>
  <si>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</si>
  <si>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</si>
  <si>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</si>
  <si>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</si>
  <si>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</si>
  <si>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</si>
  <si>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</si>
  <si>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</si>
  <si>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</si>
  <si>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</si>
  <si>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</si>
  <si>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</si>
  <si>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</si>
  <si>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</si>
  <si>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</si>
  <si>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</si>
  <si>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</si>
  <si>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</si>
  <si>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</si>
  <si>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</si>
  <si>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</si>
  <si>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</si>
  <si>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</si>
  <si>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</si>
  <si>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</si>
  <si>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</si>
  <si>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</si>
  <si>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</si>
  <si>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</si>
  <si>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</si>
  <si>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</si>
  <si>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</si>
  <si>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</si>
  <si>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</si>
  <si>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</si>
  <si>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</si>
  <si>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</si>
  <si>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</si>
  <si>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</si>
  <si>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</si>
  <si>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</si>
  <si>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</si>
  <si>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</si>
  <si>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</si>
  <si>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</si>
  <si>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</si>
  <si>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</si>
  <si>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</si>
  <si>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</si>
  <si>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</si>
  <si>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</si>
  <si>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</si>
  <si>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</si>
  <si>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</si>
  <si>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</si>
  <si>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</si>
  <si>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</si>
  <si>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</si>
  <si>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</si>
  <si>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</si>
  <si>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</si>
  <si>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</si>
  <si>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</si>
  <si>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</si>
  <si>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</si>
  <si>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</si>
  <si>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</si>
  <si>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</si>
  <si>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</si>
  <si>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</si>
  <si>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</si>
  <si>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</si>
  <si>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</si>
  <si>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</si>
  <si>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</si>
  <si>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</si>
  <si>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</si>
  <si>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</si>
  <si>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</si>
  <si>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</si>
  <si>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</si>
  <si>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</si>
  <si>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</si>
  <si>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</si>
  <si>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</si>
  <si>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</si>
  <si>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</si>
  <si>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</si>
  <si>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</si>
  <si>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</si>
  <si>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</si>
  <si>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</si>
  <si>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</si>
  <si>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</si>
  <si>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</si>
  <si>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</si>
  <si>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</si>
  <si>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</si>
  <si>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</si>
  <si>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</si>
  <si>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</si>
  <si>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</si>
  <si>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</si>
  <si>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</si>
  <si>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</si>
  <si>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</si>
  <si>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</si>
  <si>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</si>
  <si>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</si>
  <si>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</si>
  <si>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</si>
  <si>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</si>
  <si>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</si>
  <si>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</si>
  <si>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</si>
  <si>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</si>
  <si>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</si>
  <si>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</si>
  <si>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</si>
  <si>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</si>
  <si>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</si>
  <si>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</si>
  <si>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</si>
  <si>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</si>
  <si>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</si>
  <si>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</si>
  <si>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</si>
  <si>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</si>
  <si>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</si>
  <si>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</si>
  <si>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</si>
  <si>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</si>
  <si>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</si>
  <si>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</si>
  <si>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</si>
  <si>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</si>
  <si>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</si>
  <si>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</si>
  <si>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</si>
  <si>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</si>
  <si>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</si>
  <si>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</si>
  <si>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</si>
  <si>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</si>
  <si>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</si>
  <si>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</si>
  <si>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</si>
  <si>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</si>
  <si>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</si>
  <si>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</si>
  <si>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</si>
  <si>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</si>
  <si>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</si>
  <si>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</si>
  <si>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</si>
  <si>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</si>
  <si>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</si>
  <si>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</si>
  <si>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</si>
  <si>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</si>
  <si>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</si>
  <si>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</si>
  <si>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</si>
  <si>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</si>
  <si>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</si>
  <si>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</si>
  <si>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</si>
  <si>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</si>
  <si>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</si>
  <si>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</si>
  <si>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</si>
  <si>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</si>
  <si>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</si>
  <si>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</si>
  <si>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</si>
  <si>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</si>
  <si>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</si>
  <si>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</si>
  <si>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</si>
  <si>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</si>
  <si>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</si>
  <si>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</si>
  <si>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</si>
  <si>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</si>
  <si>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</si>
  <si>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</si>
  <si>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</si>
  <si>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</si>
  <si>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</si>
  <si>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</si>
  <si>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</si>
  <si>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</si>
  <si>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</si>
  <si>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</si>
  <si>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</si>
  <si>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</si>
  <si>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</si>
  <si>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</si>
  <si>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</si>
  <si>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</si>
  <si>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</si>
  <si>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</si>
  <si>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</si>
  <si>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</si>
  <si>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</si>
  <si>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</si>
  <si>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</si>
  <si>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</si>
  <si>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</si>
  <si>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</si>
  <si>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</si>
  <si>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</si>
  <si>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</si>
  <si>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</si>
  <si>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</si>
  <si>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</si>
  <si>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</si>
  <si>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</si>
  <si>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</si>
  <si>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</si>
  <si>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</si>
  <si>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</si>
  <si>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</si>
  <si>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</si>
  <si>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</si>
  <si>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</si>
  <si>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</si>
  <si>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</si>
  <si>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</si>
  <si>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</si>
  <si>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</si>
  <si>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</si>
  <si>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</si>
  <si>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</si>
  <si>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</si>
  <si>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</si>
  <si>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</si>
  <si>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</si>
  <si>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</si>
  <si>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</si>
  <si>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</si>
  <si>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</si>
  <si>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</si>
  <si>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</si>
  <si>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</si>
  <si>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</si>
  <si>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</si>
  <si>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</si>
  <si>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</si>
  <si>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</si>
  <si>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</si>
  <si>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</si>
  <si>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</si>
  <si>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</si>
  <si>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</si>
  <si>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</si>
  <si>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</si>
  <si>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</si>
  <si>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</si>
  <si>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</si>
  <si>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</si>
  <si>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</si>
  <si>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</si>
  <si>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</si>
  <si>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</si>
  <si>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</si>
  <si>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</si>
  <si>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</si>
  <si>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</si>
  <si>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</si>
  <si>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</si>
  <si>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</si>
  <si>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</si>
  <si>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</si>
  <si>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</si>
  <si>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</si>
  <si>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</si>
  <si>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</si>
  <si>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</si>
  <si>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</si>
  <si>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</si>
  <si>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</si>
  <si>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</si>
  <si>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</si>
  <si>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</si>
  <si>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</si>
  <si>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</si>
  <si>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</si>
  <si>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</si>
  <si>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</si>
  <si>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</si>
  <si>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</si>
  <si>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</si>
  <si>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</si>
  <si>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</si>
  <si>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</si>
  <si>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</si>
  <si>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</si>
  <si>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</si>
  <si>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</si>
  <si>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</si>
  <si>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</si>
  <si>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</si>
  <si>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</si>
  <si>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</si>
  <si>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</si>
  <si>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</si>
  <si>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</si>
  <si>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</si>
  <si>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</si>
  <si>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</si>
  <si>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</si>
  <si>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</si>
  <si>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</si>
  <si>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</si>
  <si>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</si>
  <si>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</si>
  <si>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</si>
  <si>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</si>
  <si>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</si>
  <si>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</si>
  <si>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</si>
  <si>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</si>
  <si>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</si>
  <si>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</si>
  <si>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</si>
  <si>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</si>
  <si>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</si>
  <si>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</si>
  <si>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</si>
  <si>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</si>
  <si>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</si>
  <si>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</si>
  <si>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</si>
  <si>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</si>
  <si>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</si>
  <si>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</si>
  <si>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</si>
  <si>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</si>
  <si>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</si>
  <si>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</si>
  <si>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</si>
  <si>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</si>
  <si>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</si>
  <si>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</si>
  <si>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</si>
  <si>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</si>
  <si>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</si>
  <si>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</si>
  <si>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</si>
  <si>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</si>
  <si>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</si>
  <si>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</si>
  <si>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</si>
  <si>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</si>
  <si>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</si>
  <si>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</si>
  <si>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</si>
  <si>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</si>
  <si>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</si>
  <si>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</si>
  <si>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</si>
  <si>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</si>
  <si>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</si>
  <si>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</si>
  <si>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</si>
  <si>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</si>
  <si>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</si>
  <si>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</si>
  <si>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</si>
  <si>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</si>
  <si>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</si>
  <si>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</si>
  <si>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</si>
  <si>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</si>
  <si>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</si>
  <si>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</si>
  <si>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</si>
  <si>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</si>
  <si>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</si>
  <si>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</si>
  <si>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</si>
  <si>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</si>
  <si>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</si>
  <si>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</si>
  <si>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</si>
  <si>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</si>
  <si>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</si>
  <si>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</si>
  <si>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</si>
  <si>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</si>
  <si>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</si>
  <si>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</si>
  <si>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</si>
  <si>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</si>
  <si>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</si>
  <si>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</si>
  <si>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</si>
  <si>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</si>
  <si>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</si>
  <si>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</si>
  <si>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</si>
  <si>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</si>
  <si>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</si>
  <si>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</si>
  <si>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</si>
  <si>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</si>
  <si>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</si>
  <si>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</si>
  <si>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</si>
  <si>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</si>
  <si>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</si>
  <si>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</si>
  <si>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</si>
  <si>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</si>
  <si>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</si>
  <si>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</si>
  <si>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</si>
  <si>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</si>
  <si>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</si>
  <si>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</si>
  <si>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</si>
  <si>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</si>
  <si>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</si>
  <si>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</si>
  <si>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</si>
  <si>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</si>
  <si>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</si>
  <si>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</si>
  <si>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</si>
  <si>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</si>
  <si>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</si>
  <si>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</si>
  <si>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</si>
  <si>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</si>
  <si>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</si>
  <si>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</si>
  <si>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</si>
  <si>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</si>
  <si>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</si>
  <si>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</si>
  <si>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</si>
  <si>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</si>
  <si>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</si>
  <si>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</si>
  <si>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</si>
  <si>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</si>
  <si>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</si>
  <si>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</si>
  <si>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</si>
  <si>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</si>
  <si>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</si>
  <si>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</si>
  <si>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</si>
  <si>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</si>
  <si>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</si>
  <si>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</si>
  <si>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</si>
  <si>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</si>
  <si>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</si>
  <si>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</si>
  <si>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</si>
  <si>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</si>
  <si>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</si>
  <si>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</si>
  <si>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</si>
  <si>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</si>
  <si>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</si>
  <si>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</si>
  <si>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</si>
  <si>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</si>
  <si>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</si>
  <si>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</si>
  <si>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</si>
  <si>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</si>
  <si>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</si>
  <si>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</si>
  <si>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</si>
  <si>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</si>
  <si>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</si>
  <si>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</si>
  <si>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</si>
  <si>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</si>
  <si>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</si>
  <si>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</si>
  <si>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</si>
  <si>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</si>
  <si>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</si>
  <si>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</si>
  <si>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</si>
  <si>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</si>
  <si>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</si>
  <si>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</si>
  <si>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</si>
  <si>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</si>
  <si>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</si>
  <si>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</si>
  <si>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</si>
  <si>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</si>
  <si>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</si>
  <si>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</si>
  <si>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</si>
  <si>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</si>
  <si>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</si>
  <si>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</si>
  <si>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</si>
  <si>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</si>
  <si>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</si>
  <si>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</si>
  <si>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</si>
  <si>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</si>
  <si>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</si>
  <si>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</si>
  <si>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</si>
  <si>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</si>
  <si>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</si>
  <si>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</si>
  <si>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</si>
  <si>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</si>
  <si>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</si>
  <si>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</si>
  <si>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</si>
  <si>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</si>
  <si>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</si>
  <si>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</si>
  <si>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</si>
  <si>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</si>
  <si>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</si>
  <si>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</si>
  <si>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</si>
  <si>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</si>
  <si>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</si>
  <si>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</si>
  <si>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</si>
  <si>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</si>
  <si>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</si>
  <si>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</si>
  <si>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</si>
  <si>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</si>
  <si>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</si>
  <si>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</si>
  <si>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</si>
  <si>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</si>
  <si>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</si>
  <si>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</si>
  <si>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</si>
  <si>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</si>
  <si>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</si>
  <si>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</si>
  <si>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</si>
  <si>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</si>
  <si>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</si>
  <si>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</si>
  <si>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</si>
  <si>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</si>
  <si>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</si>
  <si>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</si>
  <si>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</si>
  <si>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</si>
  <si>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</si>
  <si>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</si>
  <si>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</si>
  <si>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</si>
  <si>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</si>
  <si>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</si>
  <si>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</si>
  <si>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</si>
  <si>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</si>
  <si>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</si>
  <si>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</si>
  <si>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</si>
  <si>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</si>
  <si>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</si>
  <si>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</si>
  <si>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</si>
  <si>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</si>
  <si>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</si>
  <si>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</si>
  <si>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</si>
  <si>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</si>
  <si>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</si>
  <si>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</si>
  <si>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</si>
  <si>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</si>
  <si>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</si>
  <si>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</si>
  <si>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</si>
  <si>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</si>
  <si>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</si>
  <si>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</si>
  <si>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</si>
  <si>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</si>
  <si>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</si>
  <si>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</si>
  <si>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</si>
  <si>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</si>
  <si>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</si>
  <si>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</si>
  <si>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</si>
  <si>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</si>
  <si>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</si>
  <si>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</si>
  <si>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</si>
  <si>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</si>
  <si>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</si>
  <si>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</si>
  <si>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</si>
  <si>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</si>
  <si>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</si>
  <si>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</si>
  <si>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</si>
  <si>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</si>
  <si>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</si>
  <si>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</si>
  <si>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</si>
  <si>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</si>
  <si>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</si>
  <si>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</si>
  <si>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</si>
  <si>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</si>
  <si>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</si>
  <si>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</si>
  <si>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</si>
  <si>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</si>
  <si>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</si>
  <si>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</si>
  <si>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</si>
  <si>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</si>
  <si>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</si>
  <si>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</si>
  <si>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</si>
  <si>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</si>
  <si>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</si>
  <si>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</si>
  <si>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</si>
  <si>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</si>
  <si>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</si>
  <si>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</si>
  <si>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</si>
  <si>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</si>
  <si>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</si>
  <si>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</si>
  <si>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</si>
  <si>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</si>
  <si>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</si>
  <si>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</si>
  <si>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</si>
  <si>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</si>
  <si>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</si>
  <si>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</si>
  <si>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</si>
  <si>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</si>
  <si>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</si>
  <si>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</si>
  <si>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</si>
  <si>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</si>
  <si>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</si>
  <si>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</si>
  <si>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</si>
  <si>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</si>
  <si>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</si>
  <si>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</si>
  <si>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</si>
  <si>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</si>
  <si>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</si>
  <si>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</si>
  <si>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</si>
  <si>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</si>
  <si>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</si>
  <si>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</si>
  <si>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</si>
  <si>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</si>
  <si>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</si>
  <si>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</si>
  <si>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</si>
  <si>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</si>
  <si>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</si>
  <si>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</si>
  <si>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</si>
  <si>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</si>
  <si>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</si>
  <si>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</si>
  <si>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</si>
  <si>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</si>
  <si>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</si>
  <si>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</si>
  <si>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</si>
  <si>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</si>
  <si>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</si>
  <si>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</si>
  <si>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</si>
  <si>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</si>
  <si>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</si>
  <si>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</si>
  <si>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</si>
  <si>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</si>
  <si>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</si>
  <si>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</si>
  <si>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</si>
  <si>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</si>
  <si>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</si>
  <si>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</si>
  <si>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</si>
  <si>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</si>
  <si>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</si>
  <si>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</si>
  <si>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</si>
  <si>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</si>
  <si>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</si>
  <si>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</si>
  <si>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</si>
  <si>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</si>
  <si>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</si>
  <si>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</si>
  <si>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</si>
  <si>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</si>
  <si>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</si>
  <si>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</si>
  <si>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</si>
  <si>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</si>
  <si>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</si>
  <si>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</si>
  <si>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</si>
  <si>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</si>
  <si>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</si>
  <si>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</si>
  <si>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</si>
  <si>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</si>
  <si>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</si>
  <si>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</si>
  <si>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</si>
  <si>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</si>
  <si>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</si>
  <si>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</si>
  <si>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</si>
  <si>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</si>
  <si>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</si>
  <si>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</si>
  <si>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</si>
  <si>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</si>
  <si>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</si>
  <si>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</si>
  <si>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</si>
  <si>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</si>
  <si>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</si>
  <si>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</si>
  <si>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</si>
  <si>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</si>
  <si>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</si>
  <si>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</si>
  <si>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</si>
  <si>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</si>
  <si>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</si>
  <si>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</si>
  <si>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</si>
  <si>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</si>
  <si>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</si>
  <si>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</si>
  <si>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</si>
  <si>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</si>
  <si>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</si>
  <si>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</si>
  <si>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</si>
  <si>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</si>
  <si>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</si>
  <si>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</si>
  <si>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</si>
  <si>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</si>
  <si>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</si>
  <si>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</si>
  <si>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</si>
  <si>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</si>
  <si>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</si>
  <si>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</si>
  <si>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</si>
  <si>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</si>
  <si>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</si>
  <si>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</si>
  <si>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</si>
  <si>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</si>
  <si>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</si>
  <si>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</si>
  <si>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</si>
  <si>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</si>
  <si>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</si>
  <si>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</si>
  <si>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</si>
  <si>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</si>
  <si>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</si>
  <si>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</si>
  <si>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</si>
  <si>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</si>
  <si>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</si>
  <si>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</si>
  <si>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</si>
  <si>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</si>
  <si>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</si>
  <si>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</si>
  <si>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</si>
  <si>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</si>
  <si>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</si>
  <si>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</si>
  <si>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</si>
  <si>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</si>
  <si>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</si>
  <si>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</si>
  <si>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</si>
  <si>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</si>
  <si>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</si>
  <si>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</si>
  <si>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</si>
  <si>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</si>
  <si>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</si>
  <si>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</si>
  <si>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</si>
  <si>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</si>
  <si>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</si>
  <si>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</si>
  <si>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</si>
  <si>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</si>
  <si>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</si>
  <si>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</si>
  <si>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</si>
  <si>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</si>
  <si>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</si>
  <si>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</si>
  <si>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</si>
  <si>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</si>
  <si>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</si>
  <si>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</si>
  <si>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</si>
  <si>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</si>
  <si>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</si>
  <si>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</si>
  <si>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</si>
  <si>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</si>
  <si>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</si>
  <si>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</si>
  <si>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</si>
  <si>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</si>
  <si>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</si>
  <si>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</si>
  <si>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</si>
  <si>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</si>
  <si>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</si>
  <si>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</si>
  <si>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</si>
  <si>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</si>
  <si>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</si>
  <si>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</si>
  <si>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</si>
  <si>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</si>
  <si>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</si>
  <si>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</si>
  <si>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</si>
  <si>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</si>
  <si>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</si>
  <si>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</si>
  <si>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</si>
  <si>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</si>
  <si>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</si>
  <si>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</si>
  <si>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</si>
  <si>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</si>
  <si>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</si>
  <si>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</si>
  <si>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</si>
  <si>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</si>
  <si>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</si>
  <si>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</si>
  <si>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</si>
  <si>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</si>
  <si>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</si>
  <si>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</si>
  <si>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</si>
  <si>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</si>
  <si>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</si>
  <si>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</si>
  <si>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</si>
  <si>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</si>
  <si>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</si>
  <si>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</si>
  <si>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</si>
  <si>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</si>
  <si>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</si>
  <si>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</si>
  <si>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</si>
  <si>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</si>
  <si>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</si>
  <si>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</si>
  <si>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</si>
  <si>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</si>
  <si>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</si>
  <si>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</si>
  <si>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</si>
  <si>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</si>
  <si>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</si>
  <si>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</si>
  <si>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</si>
  <si>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</si>
  <si>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</si>
  <si>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</si>
  <si>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</si>
  <si>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</si>
  <si>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</si>
  <si>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</si>
  <si>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</si>
  <si>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</si>
  <si>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</si>
  <si>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</si>
  <si>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</si>
  <si>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</si>
  <si>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</si>
  <si>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</si>
  <si>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</si>
  <si>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</si>
  <si>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</si>
  <si>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</si>
  <si>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</si>
  <si>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</si>
  <si>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</si>
  <si>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</si>
  <si>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</si>
  <si>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</si>
  <si>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</si>
  <si>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</si>
  <si>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</si>
  <si>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</si>
  <si>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</si>
  <si>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</si>
  <si>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</si>
  <si>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</si>
  <si>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</si>
  <si>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</si>
  <si>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</si>
  <si>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</si>
  <si>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</si>
  <si>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</si>
  <si>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</si>
  <si>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</si>
  <si>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</si>
  <si>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</si>
  <si>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</si>
  <si>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</si>
  <si>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</si>
  <si>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</si>
  <si>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</si>
  <si>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</si>
  <si>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</si>
  <si>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</si>
  <si>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</si>
  <si>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</si>
  <si>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</si>
  <si>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</si>
  <si>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</si>
  <si>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</si>
  <si>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</si>
  <si>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</si>
  <si>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</si>
  <si>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</si>
  <si>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</si>
  <si>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</si>
  <si>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</si>
  <si>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</si>
  <si>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</si>
  <si>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</si>
  <si>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</si>
  <si>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</si>
  <si>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</si>
  <si>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</si>
  <si>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</si>
  <si>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</si>
  <si>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</si>
  <si>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</si>
  <si>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</si>
  <si>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</si>
  <si>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</si>
  <si>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</si>
  <si>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</si>
  <si>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</si>
  <si>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</si>
  <si>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</si>
  <si>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</si>
  <si>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</si>
  <si>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</si>
  <si>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</si>
  <si>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</si>
  <si>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</si>
  <si>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</si>
  <si>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</si>
  <si>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</si>
  <si>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</si>
  <si>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</si>
  <si>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</si>
  <si>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</si>
  <si>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</si>
  <si>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</si>
  <si>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</si>
  <si>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</si>
  <si>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</si>
  <si>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</si>
  <si>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</si>
  <si>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</si>
  <si>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</si>
  <si>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</si>
  <si>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</si>
  <si>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</si>
  <si>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</si>
  <si>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</si>
  <si>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</si>
  <si>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</si>
  <si>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</si>
  <si>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</si>
  <si>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</si>
  <si>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</si>
  <si>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</si>
  <si>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</si>
  <si>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</si>
  <si>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</si>
  <si>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</si>
  <si>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</si>
  <si>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</si>
  <si>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</si>
  <si>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</si>
  <si>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</si>
  <si>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</si>
  <si>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</si>
  <si>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</si>
  <si>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</si>
  <si>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</si>
  <si>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</si>
  <si>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</si>
  <si>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</si>
  <si>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</si>
  <si>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</si>
  <si>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</si>
  <si>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</si>
  <si>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</si>
  <si>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</si>
  <si>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</si>
  <si>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</si>
  <si>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</si>
  <si>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</si>
  <si>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</si>
  <si>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</si>
  <si>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</si>
  <si>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</si>
  <si>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</si>
  <si>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</si>
  <si>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</si>
  <si>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</si>
  <si>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</si>
  <si>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</si>
  <si>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</si>
  <si>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</si>
  <si>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</si>
  <si>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</si>
  <si>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</si>
  <si>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</si>
  <si>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</si>
  <si>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</si>
  <si>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</si>
  <si>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</si>
  <si>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</si>
  <si>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</si>
  <si>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</si>
  <si>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</si>
  <si>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</si>
  <si>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</si>
  <si>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</si>
  <si>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</si>
  <si>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</si>
  <si>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</si>
  <si>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</si>
  <si>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</si>
  <si>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</si>
  <si>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</si>
  <si>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</si>
  <si>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</si>
  <si>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</si>
  <si>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</si>
  <si>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</si>
  <si>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</si>
  <si>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</si>
  <si>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</si>
  <si>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</si>
  <si>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</si>
  <si>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</si>
  <si>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</si>
  <si>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</si>
  <si>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</si>
  <si>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</si>
  <si>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</si>
  <si>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</si>
  <si>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</si>
  <si>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</si>
  <si>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</si>
  <si>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</si>
  <si>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</si>
  <si>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</si>
  <si>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</si>
  <si>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</si>
  <si>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</si>
  <si>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</si>
  <si>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</si>
  <si>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</si>
  <si>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</si>
  <si>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</si>
  <si>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</si>
  <si>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</si>
  <si>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</si>
  <si>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</si>
  <si>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</si>
  <si>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</si>
  <si>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</si>
  <si>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</si>
  <si>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</si>
  <si>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</si>
  <si>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</si>
  <si>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</si>
  <si>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</si>
  <si>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</si>
  <si>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</si>
  <si>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</si>
  <si>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</si>
  <si>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</si>
  <si>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</si>
  <si>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</si>
  <si>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</si>
  <si>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</si>
  <si>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</si>
  <si>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</si>
  <si>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</si>
  <si>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</si>
  <si>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</si>
  <si>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</si>
  <si>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</si>
  <si>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</si>
  <si>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</si>
  <si>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</si>
  <si>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</si>
  <si>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</si>
  <si>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</si>
  <si>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</si>
  <si>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</si>
  <si>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</si>
  <si>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</si>
  <si>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</si>
  <si>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</si>
  <si>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</si>
  <si>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</si>
  <si>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</si>
  <si>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</si>
  <si>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</si>
  <si>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</si>
  <si>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</si>
  <si>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</si>
  <si>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</si>
  <si>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</si>
  <si>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</si>
  <si>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</si>
  <si>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</si>
  <si>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</si>
  <si>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</si>
  <si>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</si>
  <si>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</si>
  <si>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</si>
  <si>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</si>
  <si>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</si>
  <si>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</si>
  <si>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</si>
  <si>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</si>
  <si>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</si>
  <si>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</si>
  <si>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</si>
  <si>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</si>
  <si>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</si>
  <si>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</si>
  <si>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</si>
  <si>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</si>
  <si>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</si>
  <si>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</si>
  <si>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</si>
  <si>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</si>
  <si>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</si>
  <si>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</si>
  <si>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</si>
  <si>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</si>
  <si>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</si>
  <si>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</si>
  <si>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</si>
  <si>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</si>
  <si>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</si>
  <si>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</si>
  <si>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</si>
  <si>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</si>
  <si>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</si>
  <si>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</si>
  <si>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</si>
  <si>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</si>
  <si>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</si>
  <si>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</si>
  <si>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</si>
  <si>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</si>
  <si>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</si>
  <si>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</si>
  <si>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</si>
  <si>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</si>
  <si>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</si>
  <si>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</si>
  <si>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</si>
  <si>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</si>
  <si>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</si>
  <si>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</si>
  <si>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</si>
  <si>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</si>
  <si>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</si>
  <si>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</si>
  <si>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</si>
  <si>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</si>
  <si>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</si>
  <si>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</si>
  <si>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</si>
  <si>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</si>
  <si>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</si>
  <si>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</si>
  <si>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</si>
  <si>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</si>
  <si>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</si>
  <si>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</si>
  <si>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</si>
  <si>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</si>
  <si>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</si>
  <si>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</si>
  <si>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</si>
  <si>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</si>
  <si>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</si>
  <si>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</si>
  <si>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</si>
  <si>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</si>
  <si>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</si>
  <si>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</si>
  <si>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</si>
  <si>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</si>
  <si>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</si>
  <si>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</si>
  <si>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</si>
  <si>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</si>
  <si>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</si>
  <si>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</si>
  <si>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</si>
  <si>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</si>
  <si>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</si>
  <si>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</si>
  <si>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</si>
  <si>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</si>
  <si>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</si>
  <si>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</si>
  <si>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</si>
  <si>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</si>
  <si>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</si>
  <si>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</si>
  <si>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</si>
  <si>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</si>
  <si>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</si>
  <si>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</si>
  <si>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</si>
  <si>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</si>
  <si>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</si>
  <si>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</si>
  <si>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</si>
  <si>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</si>
  <si>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</si>
  <si>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</si>
  <si>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</si>
  <si>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</si>
  <si>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</si>
  <si>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</si>
  <si>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</si>
  <si>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</si>
  <si>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</si>
  <si>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</si>
  <si>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</si>
  <si>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</si>
  <si>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</si>
  <si>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</si>
  <si>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</si>
  <si>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</si>
  <si>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</si>
  <si>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</si>
  <si>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</si>
  <si>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</si>
  <si>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</si>
  <si>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</si>
  <si>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</si>
  <si>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</si>
  <si>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</si>
  <si>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</si>
  <si>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</si>
  <si>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</si>
  <si>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</si>
  <si>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</si>
  <si>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</si>
  <si>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</si>
  <si>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</si>
  <si>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</si>
  <si>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</si>
  <si>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</si>
  <si>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</si>
  <si>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</si>
  <si>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</si>
  <si>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</si>
  <si>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</si>
  <si>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</si>
  <si>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</si>
  <si>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</si>
  <si>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</si>
  <si>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</si>
  <si>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</si>
  <si>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</si>
  <si>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</si>
  <si>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</si>
  <si>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</si>
  <si>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</si>
  <si>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</si>
  <si>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</si>
  <si>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</si>
  <si>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</si>
  <si>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</si>
  <si>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</si>
  <si>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</si>
  <si>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</si>
  <si>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</si>
  <si>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</si>
  <si>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</si>
  <si>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</si>
  <si>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</si>
  <si>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</si>
  <si>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</si>
  <si>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</si>
  <si>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</si>
  <si>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</si>
  <si>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</si>
  <si>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</si>
  <si>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</si>
  <si>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</si>
  <si>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</si>
  <si>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</si>
  <si>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</si>
  <si>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</si>
  <si>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</si>
  <si>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</si>
  <si>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</si>
  <si>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</si>
  <si>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</si>
  <si>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</si>
  <si>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</si>
  <si>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</si>
  <si>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</si>
  <si>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</si>
  <si>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</si>
  <si>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</si>
  <si>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</si>
  <si>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</si>
  <si>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</si>
  <si>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</si>
  <si>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</si>
  <si>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</si>
  <si>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</si>
  <si>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</si>
  <si>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</si>
  <si>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</si>
  <si>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</si>
  <si>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</si>
  <si>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</si>
  <si>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</si>
  <si>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</si>
  <si>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</si>
  <si>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</si>
  <si>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</si>
  <si>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</si>
  <si>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</si>
  <si>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</si>
  <si>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</si>
  <si>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</si>
  <si>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</si>
  <si>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</si>
  <si>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</si>
  <si>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</si>
  <si>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</si>
  <si>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</si>
  <si>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</si>
  <si>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</si>
  <si>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</si>
  <si>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</si>
  <si>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</si>
  <si>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</si>
  <si>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</si>
  <si>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</si>
  <si>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</si>
  <si>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</si>
  <si>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</si>
  <si>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</si>
  <si>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</si>
  <si>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</si>
  <si>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</si>
  <si>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</si>
  <si>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</si>
  <si>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</si>
  <si>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</si>
  <si>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</si>
  <si>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</si>
  <si>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</si>
  <si>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</si>
  <si>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</si>
  <si>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</si>
  <si>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</si>
  <si>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</si>
  <si>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</si>
  <si>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</si>
  <si>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</si>
  <si>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</si>
  <si>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</si>
  <si>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</si>
  <si>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</si>
  <si>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</si>
  <si>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</si>
  <si>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</si>
  <si>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</si>
  <si>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</si>
  <si>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</si>
  <si>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</si>
  <si>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</si>
  <si>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</si>
  <si>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</si>
  <si>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</si>
  <si>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</si>
  <si>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</si>
  <si>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</si>
  <si>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</si>
  <si>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</si>
  <si>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</si>
  <si>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</si>
  <si>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</si>
  <si>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</si>
  <si>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</si>
  <si>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</si>
  <si>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</si>
  <si>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</si>
  <si>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</si>
  <si>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</si>
  <si>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</si>
  <si>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</si>
  <si>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</si>
  <si>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</si>
  <si>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</si>
  <si>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</si>
  <si>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</si>
  <si>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</si>
  <si>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</si>
  <si>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</si>
  <si>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</si>
  <si>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</si>
  <si>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</si>
  <si>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</si>
  <si>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</si>
  <si>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</si>
  <si>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</si>
  <si>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</si>
  <si>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</si>
  <si>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</si>
  <si>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</si>
  <si>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</si>
  <si>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</si>
  <si>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</si>
  <si>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</si>
  <si>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</si>
  <si>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</si>
  <si>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</si>
  <si>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</si>
  <si>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</si>
  <si>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</si>
  <si>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</si>
  <si>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</si>
  <si>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</si>
  <si>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</si>
  <si>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</si>
  <si>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</si>
  <si>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</si>
  <si>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</si>
  <si>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</si>
  <si>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</si>
  <si>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</si>
  <si>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</si>
  <si>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</si>
  <si>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</si>
  <si>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</si>
  <si>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</si>
  <si>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</si>
  <si>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</si>
  <si>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</si>
  <si>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</si>
  <si>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</si>
  <si>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</si>
  <si>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</si>
  <si>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</si>
  <si>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</si>
  <si>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</si>
  <si>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</si>
  <si>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</si>
  <si>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</si>
  <si>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</si>
  <si>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</si>
  <si>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</si>
  <si>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</si>
  <si>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</si>
  <si>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</si>
  <si>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</si>
  <si>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</si>
  <si>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</si>
  <si>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</si>
  <si>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</si>
  <si>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</si>
  <si>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</si>
  <si>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</si>
  <si>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</si>
  <si>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</si>
  <si>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</si>
  <si>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</si>
  <si>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</si>
  <si>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</si>
  <si>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</si>
  <si>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</si>
  <si>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</si>
  <si>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</si>
  <si>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</si>
  <si>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</si>
  <si>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</si>
  <si>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</si>
  <si>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</si>
  <si>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</si>
  <si>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</si>
  <si>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</si>
  <si>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</si>
  <si>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</si>
  <si>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</si>
  <si>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</si>
  <si>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</si>
  <si>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</si>
  <si>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</si>
  <si>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</si>
  <si>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</si>
  <si>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</si>
  <si>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</si>
  <si>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</si>
  <si>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</si>
  <si>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</si>
  <si>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</si>
  <si>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</si>
  <si>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</si>
  <si>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</si>
  <si>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</si>
  <si>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</si>
  <si>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</si>
  <si>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</si>
  <si>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</si>
  <si>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</si>
  <si>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</si>
  <si>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</si>
  <si>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</si>
  <si>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</si>
  <si>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</si>
  <si>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</si>
  <si>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</si>
  <si>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</si>
  <si>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</si>
  <si>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</si>
  <si>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</si>
  <si>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</si>
  <si>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</si>
  <si>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</si>
  <si>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</si>
  <si>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</si>
  <si>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</si>
  <si>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</si>
  <si>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</si>
  <si>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</si>
  <si>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</si>
  <si>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</si>
  <si>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</si>
  <si>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</si>
  <si>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</si>
  <si>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</si>
  <si>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</si>
  <si>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</si>
  <si>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</si>
  <si>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</si>
  <si>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</si>
  <si>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</si>
  <si>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</si>
  <si>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</si>
  <si>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</si>
  <si>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</si>
  <si>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</si>
  <si>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</si>
  <si>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</si>
  <si>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</si>
  <si>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</si>
  <si>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</si>
  <si>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</si>
  <si>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</si>
  <si>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</si>
  <si>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</si>
  <si>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</si>
  <si>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</si>
  <si>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</si>
  <si>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</si>
  <si>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</si>
  <si>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</si>
  <si>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</si>
  <si>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</si>
  <si>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</si>
  <si>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</si>
  <si>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</si>
  <si>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</si>
  <si>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</si>
  <si>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</si>
  <si>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</si>
  <si>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</si>
  <si>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</si>
  <si>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</si>
  <si>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</si>
  <si>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</si>
  <si>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</si>
  <si>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</si>
  <si>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</si>
  <si>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</si>
  <si>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</si>
  <si>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</si>
  <si>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</si>
  <si>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</si>
  <si>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</si>
  <si>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</si>
  <si>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</si>
  <si>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</si>
  <si>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</si>
  <si>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</si>
  <si>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</si>
  <si>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</si>
  <si>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</si>
  <si>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</si>
  <si>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</si>
  <si>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</si>
  <si>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</si>
  <si>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</si>
  <si>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</si>
  <si>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</si>
  <si>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</si>
  <si>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</si>
  <si>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</si>
  <si>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</si>
  <si>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</si>
  <si>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</si>
  <si>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</si>
  <si>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</si>
  <si>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</si>
  <si>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</si>
  <si>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</si>
  <si>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</si>
  <si>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</si>
  <si>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</si>
  <si>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</si>
  <si>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</si>
  <si>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</si>
  <si>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</si>
  <si>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</si>
  <si>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</si>
  <si>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</si>
  <si>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</si>
  <si>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</si>
  <si>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</si>
  <si>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</si>
  <si>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</si>
  <si>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</si>
  <si>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</si>
  <si>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</si>
  <si>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</si>
  <si>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</si>
  <si>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</si>
  <si>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</si>
  <si>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</si>
  <si>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</si>
  <si>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</si>
  <si>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</si>
  <si>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</si>
  <si>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</si>
  <si>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</si>
  <si>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</si>
  <si>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</si>
  <si>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</si>
  <si>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</si>
  <si>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</si>
  <si>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</si>
  <si>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</si>
  <si>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</si>
  <si>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</si>
  <si>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</si>
  <si>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</si>
  <si>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</si>
  <si>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</si>
  <si>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</si>
  <si>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</si>
  <si>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</si>
  <si>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</si>
  <si>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</si>
  <si>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</si>
  <si>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</si>
  <si>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</si>
  <si>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</si>
  <si>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</si>
  <si>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</si>
  <si>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</si>
  <si>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</si>
  <si>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</si>
  <si>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</si>
  <si>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</si>
  <si>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</si>
  <si>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</si>
  <si>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</si>
  <si>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</si>
  <si>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</si>
  <si>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</si>
  <si>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</si>
  <si>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</si>
  <si>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</si>
  <si>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</si>
  <si>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</si>
  <si>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</si>
  <si>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</si>
  <si>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</si>
  <si>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</si>
  <si>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</si>
  <si>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</si>
  <si>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</si>
  <si>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</si>
  <si>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</si>
  <si>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</si>
  <si>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</si>
  <si>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</si>
  <si>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</si>
  <si>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</si>
  <si>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</si>
  <si>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</si>
  <si>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</si>
  <si>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</si>
  <si>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</si>
  <si>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</si>
  <si>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</si>
  <si>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</si>
  <si>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</si>
  <si>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</si>
  <si>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</si>
  <si>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</si>
  <si>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</si>
  <si>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</si>
  <si>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</si>
  <si>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</si>
  <si>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</si>
  <si>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</si>
  <si>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</si>
  <si>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</si>
  <si>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</si>
  <si>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</si>
  <si>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</si>
  <si>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</si>
  <si>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</si>
  <si>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</si>
  <si>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</si>
  <si>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</si>
  <si>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</si>
  <si>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</si>
  <si>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</si>
  <si>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</si>
  <si>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</si>
  <si>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</si>
  <si>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</si>
  <si>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</si>
  <si>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</si>
  <si>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</si>
  <si>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</si>
  <si>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</si>
  <si>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</si>
  <si>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</si>
  <si>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</si>
  <si>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</si>
  <si>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</si>
  <si>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</si>
  <si>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</si>
  <si>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</si>
  <si>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</si>
  <si>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</si>
  <si>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</si>
  <si>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</si>
  <si>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</si>
  <si>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</si>
  <si>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</si>
  <si>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</si>
  <si>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</si>
  <si>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</si>
  <si>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</si>
  <si>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</si>
  <si>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</si>
  <si>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</si>
  <si>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</si>
  <si>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</si>
  <si>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</si>
  <si>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</si>
  <si>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</si>
  <si>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</si>
  <si>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</si>
  <si>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</si>
  <si>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</si>
  <si>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</si>
  <si>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</si>
  <si>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</si>
  <si>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</si>
  <si>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</si>
  <si>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</si>
  <si>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</si>
  <si>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</si>
  <si>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</si>
  <si>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</si>
  <si>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</si>
  <si>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</si>
  <si>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</si>
  <si>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</si>
  <si>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</si>
  <si>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</si>
  <si>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</si>
  <si>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</si>
  <si>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</si>
  <si>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</si>
  <si>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</si>
  <si>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</si>
  <si>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</si>
  <si>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</si>
  <si>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</si>
  <si>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</si>
  <si>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</si>
  <si>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</si>
  <si>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</si>
  <si>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</si>
  <si>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</si>
  <si>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</si>
  <si>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</si>
  <si>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</si>
  <si>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</si>
  <si>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</si>
  <si>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</si>
  <si>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</si>
  <si>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</si>
  <si>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</si>
  <si>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</si>
  <si>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</si>
  <si>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</si>
  <si>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</si>
  <si>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</si>
  <si>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</si>
  <si>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</si>
  <si>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</si>
  <si>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</si>
  <si>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</si>
  <si>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</si>
  <si>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</si>
  <si>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</si>
  <si>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</si>
  <si>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</si>
  <si>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</si>
  <si>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</si>
  <si>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</si>
  <si>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</si>
  <si>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</si>
  <si>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</si>
  <si>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</si>
  <si>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</si>
  <si>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</si>
  <si>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</si>
  <si>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</si>
  <si>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</si>
  <si>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</si>
  <si>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</si>
  <si>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</si>
  <si>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</si>
  <si>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</si>
  <si>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</si>
  <si>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</si>
  <si>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</si>
  <si>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</si>
  <si>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</si>
  <si>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</si>
  <si>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</si>
  <si>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</si>
  <si>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</si>
  <si>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</si>
  <si>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</si>
  <si>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</si>
  <si>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</si>
  <si>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</si>
  <si>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</si>
  <si>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</si>
  <si>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</si>
  <si>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</si>
  <si>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</si>
  <si>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</si>
  <si>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</si>
  <si>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</si>
  <si>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</si>
  <si>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</si>
  <si>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</si>
  <si>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</si>
  <si>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</si>
  <si>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</si>
  <si>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</si>
  <si>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</si>
  <si>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</si>
  <si>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</si>
  <si>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</si>
  <si>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</si>
  <si>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</si>
  <si>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</si>
  <si>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</si>
  <si>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</si>
  <si>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</si>
  <si>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</si>
  <si>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</si>
  <si>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</si>
  <si>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</si>
  <si>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</si>
  <si>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</si>
  <si>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</si>
  <si>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</si>
  <si>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</si>
  <si>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</si>
  <si>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</si>
  <si>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</si>
  <si>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</si>
  <si>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</si>
  <si>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</si>
  <si>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</si>
  <si>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</si>
  <si>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</si>
  <si>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</si>
  <si>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</si>
  <si>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</si>
  <si>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</si>
  <si>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</si>
  <si>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</si>
  <si>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</si>
  <si>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</si>
  <si>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</si>
  <si>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</si>
  <si>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</si>
  <si>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</si>
  <si>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</si>
  <si>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</si>
  <si>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</si>
  <si>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</si>
  <si>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</si>
  <si>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</si>
  <si>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</si>
  <si>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</si>
  <si>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</si>
  <si>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</si>
  <si>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</si>
  <si>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</si>
  <si>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</si>
  <si>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</si>
  <si>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</si>
  <si>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</si>
  <si>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</si>
  <si>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</si>
  <si>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</si>
  <si>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</si>
  <si>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</si>
  <si>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</si>
  <si>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</si>
  <si>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</si>
  <si>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</si>
  <si>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</si>
  <si>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</si>
  <si>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</si>
  <si>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</si>
  <si>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</si>
  <si>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</si>
  <si>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</si>
  <si>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</si>
  <si>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</si>
  <si>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</si>
  <si>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</si>
  <si>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</si>
  <si>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</si>
  <si>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</si>
  <si>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</si>
  <si>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</si>
  <si>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</si>
  <si>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</si>
  <si>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</si>
  <si>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</si>
  <si>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</si>
  <si>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</si>
  <si>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</si>
  <si>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</si>
  <si>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</si>
  <si>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</si>
  <si>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</si>
  <si>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</si>
  <si>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</si>
  <si>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</si>
  <si>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</si>
  <si>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</si>
  <si>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</si>
  <si>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</si>
  <si>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</si>
  <si>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</si>
  <si>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</si>
  <si>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</si>
  <si>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</si>
  <si>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</si>
  <si>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</si>
  <si>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</si>
  <si>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</si>
  <si>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</si>
  <si>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</si>
  <si>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</si>
  <si>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</si>
  <si>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</si>
  <si>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</si>
  <si>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</si>
  <si>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</si>
  <si>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</si>
  <si>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</si>
  <si>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</si>
  <si>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</si>
  <si>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</si>
  <si>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</si>
  <si>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</si>
  <si>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</si>
  <si>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</si>
  <si>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</si>
  <si>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</si>
  <si>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</si>
  <si>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</si>
  <si>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</si>
  <si>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</si>
  <si>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</si>
  <si>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</si>
  <si>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</si>
  <si>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</si>
  <si>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</si>
  <si>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</si>
  <si>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</si>
  <si>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</si>
  <si>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</si>
  <si>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</si>
  <si>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</si>
  <si>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</si>
  <si>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</si>
  <si>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</si>
  <si>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</si>
  <si>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</si>
  <si>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</si>
  <si>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</si>
  <si>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</si>
  <si>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</si>
  <si>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</si>
  <si>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</si>
  <si>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</si>
  <si>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</si>
  <si>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</si>
  <si>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</si>
  <si>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</si>
  <si>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</si>
  <si>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</si>
  <si>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</si>
  <si>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</si>
  <si>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</si>
  <si>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</si>
  <si>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</si>
  <si>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</si>
  <si>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</si>
  <si>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</si>
  <si>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</si>
  <si>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</si>
  <si>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</si>
  <si>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</si>
  <si>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</si>
  <si>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</si>
  <si>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</si>
  <si>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</si>
  <si>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</si>
  <si>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</si>
  <si>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</si>
  <si>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</si>
  <si>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</si>
  <si>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</si>
  <si>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</si>
  <si>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</si>
  <si>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</si>
  <si>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</si>
  <si>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</si>
  <si>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</si>
  <si>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</si>
  <si>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</si>
  <si>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</si>
  <si>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</si>
  <si>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</si>
  <si>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</si>
  <si>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</si>
  <si>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</si>
  <si>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</si>
  <si>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</si>
  <si>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</si>
  <si>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</si>
  <si>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</si>
  <si>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</si>
  <si>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</si>
  <si>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</si>
  <si>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</si>
  <si>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</si>
  <si>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</si>
  <si>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</si>
  <si>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</si>
  <si>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</si>
  <si>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</si>
  <si>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</si>
  <si>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</si>
  <si>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</si>
  <si>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</si>
  <si>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</si>
  <si>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</si>
  <si>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</si>
  <si>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</si>
  <si>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</si>
  <si>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</si>
  <si>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</si>
  <si>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</si>
  <si>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</si>
  <si>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</si>
  <si>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</si>
  <si>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</si>
  <si>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</si>
  <si>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</si>
  <si>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</si>
  <si>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</si>
  <si>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</si>
  <si>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</si>
  <si>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</si>
  <si>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</si>
  <si>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</si>
  <si>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</si>
  <si>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</si>
  <si>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</si>
  <si>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</si>
  <si>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</si>
  <si>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</si>
  <si>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</si>
  <si>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</si>
  <si>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</si>
  <si>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</si>
  <si>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</si>
  <si>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</si>
  <si>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</si>
  <si>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</si>
  <si>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</si>
  <si>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</si>
  <si>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</si>
  <si>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</si>
  <si>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</si>
  <si>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</si>
  <si>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</si>
  <si>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</si>
  <si>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</si>
  <si>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</si>
  <si>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</si>
  <si>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</si>
  <si>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</si>
  <si>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</si>
  <si>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</si>
  <si>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</si>
  <si>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</si>
  <si>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</si>
  <si>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</si>
  <si>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</si>
  <si>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</si>
  <si>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</si>
  <si>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</si>
  <si>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</si>
  <si>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</si>
  <si>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</si>
  <si>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</si>
  <si>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</si>
  <si>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</si>
  <si>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</si>
  <si>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</si>
  <si>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</si>
  <si>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</si>
  <si>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</si>
  <si>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</si>
  <si>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</si>
  <si>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</si>
  <si>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</si>
  <si>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</si>
  <si>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</si>
  <si>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</si>
  <si>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</si>
  <si>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</si>
  <si>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</si>
  <si>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</si>
  <si>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</si>
  <si>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</si>
  <si>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</si>
  <si>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</si>
  <si>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</si>
  <si>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</si>
  <si>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</si>
  <si>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</si>
  <si>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</si>
  <si>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</si>
  <si>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</si>
  <si>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</si>
  <si>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</si>
  <si>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</si>
  <si>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</si>
  <si>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</si>
  <si>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</si>
  <si>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</si>
  <si>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</si>
  <si>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</si>
  <si>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</si>
  <si>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</si>
  <si>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</si>
  <si>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</si>
  <si>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</si>
  <si>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</si>
  <si>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</si>
  <si>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</si>
  <si>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</si>
  <si>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</si>
  <si>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</si>
  <si>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</si>
  <si>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</si>
  <si>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</si>
  <si>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</si>
  <si>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</si>
  <si>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</si>
  <si>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</si>
  <si>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</si>
  <si>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</si>
  <si>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</si>
  <si>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</si>
  <si>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</si>
  <si>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</si>
  <si>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</si>
  <si>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</si>
  <si>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</si>
  <si>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</si>
  <si>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</si>
  <si>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</si>
  <si>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</si>
  <si>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</si>
  <si>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</si>
  <si>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</si>
  <si>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</si>
  <si>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</si>
  <si>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</si>
  <si>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</si>
  <si>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</si>
  <si>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</si>
  <si>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</si>
  <si>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</si>
  <si>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</si>
  <si>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</si>
  <si>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</si>
  <si>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</si>
  <si>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</si>
  <si>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</si>
  <si>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</si>
  <si>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</si>
  <si>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</si>
  <si>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</si>
  <si>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</si>
  <si>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</si>
  <si>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</si>
  <si>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</si>
  <si>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</si>
  <si>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</si>
  <si>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</si>
  <si>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</si>
  <si>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</si>
  <si>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</si>
  <si>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</si>
  <si>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</si>
  <si>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</si>
  <si>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</si>
  <si>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</si>
  <si>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</si>
  <si>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</si>
  <si>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</si>
  <si>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</si>
  <si>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</si>
  <si>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</si>
  <si>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</si>
  <si>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</si>
  <si>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</si>
  <si>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</si>
  <si>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</si>
  <si>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</si>
  <si>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</si>
  <si>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</si>
  <si>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</si>
  <si>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</si>
  <si>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</si>
  <si>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</si>
  <si>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</si>
  <si>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</si>
  <si>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</si>
  <si>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</si>
  <si>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</si>
  <si>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</si>
  <si>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</si>
  <si>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</si>
  <si>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</si>
  <si>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</si>
  <si>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</si>
  <si>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</si>
  <si>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</si>
  <si>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</si>
  <si>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</si>
  <si>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</si>
  <si>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</si>
  <si>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</si>
  <si>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</si>
  <si>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</si>
  <si>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</si>
  <si>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</si>
  <si>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</si>
  <si>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</si>
  <si>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</si>
  <si>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</si>
  <si>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</si>
  <si>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</si>
  <si>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</si>
  <si>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</si>
  <si>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</si>
  <si>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</si>
  <si>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</si>
  <si>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</si>
  <si>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</si>
  <si>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</si>
  <si>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</si>
  <si>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</si>
  <si>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</si>
  <si>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</si>
  <si>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</si>
  <si>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</si>
  <si>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</si>
  <si>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</si>
  <si>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</si>
  <si>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</si>
  <si>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</si>
  <si>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</si>
  <si>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</si>
  <si>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</si>
  <si>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</si>
  <si>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</si>
  <si>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</si>
  <si>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</si>
  <si>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</si>
  <si>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</si>
  <si>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</si>
  <si>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</si>
  <si>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</si>
  <si>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</si>
  <si>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</si>
  <si>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</si>
  <si>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</si>
  <si>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</si>
  <si>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</si>
  <si>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</si>
  <si>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</si>
  <si>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</si>
  <si>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</si>
  <si>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</si>
  <si>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</si>
  <si>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</si>
  <si>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</si>
  <si>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</si>
  <si>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</si>
  <si>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</si>
  <si>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</si>
  <si>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</si>
  <si>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</si>
  <si>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</si>
  <si>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</si>
  <si>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</si>
  <si>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</si>
  <si>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</si>
  <si>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</si>
  <si>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</si>
  <si>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</si>
  <si>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</si>
  <si>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</si>
  <si>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</si>
  <si>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</si>
  <si>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</si>
  <si>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</si>
  <si>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</si>
  <si>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</si>
  <si>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</si>
  <si>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</si>
  <si>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</si>
  <si>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</si>
  <si>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</si>
  <si>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</si>
  <si>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</si>
  <si>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</si>
  <si>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</si>
  <si>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</si>
  <si>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</si>
  <si>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</si>
  <si>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</si>
  <si>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</si>
  <si>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</si>
  <si>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</si>
  <si>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</si>
  <si>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</si>
  <si>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</si>
  <si>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</si>
  <si>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</si>
  <si>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</si>
  <si>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</si>
  <si>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</si>
  <si>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</si>
  <si>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</si>
  <si>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</si>
  <si>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</si>
  <si>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</si>
  <si>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</si>
  <si>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</si>
  <si>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</si>
  <si>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</si>
  <si>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</si>
  <si>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</si>
  <si>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</si>
  <si>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</si>
  <si>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</si>
  <si>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</si>
  <si>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</si>
  <si>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</si>
  <si>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</si>
  <si>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</si>
  <si>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</si>
  <si>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</si>
  <si>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</si>
  <si>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</si>
  <si>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</si>
  <si>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</si>
  <si>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</si>
  <si>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</si>
  <si>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</si>
  <si>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</si>
  <si>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</si>
  <si>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</si>
  <si>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</si>
  <si>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</si>
  <si>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</si>
  <si>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</si>
  <si>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</si>
  <si>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</si>
  <si>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</si>
  <si>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</si>
  <si>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</si>
  <si>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</si>
  <si>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</si>
  <si>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</si>
  <si>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</si>
  <si>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</si>
  <si>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</si>
  <si>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</si>
  <si>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</si>
  <si>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</si>
  <si>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</si>
  <si>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</si>
  <si>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</si>
  <si>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</si>
  <si>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</si>
  <si>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</si>
  <si>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</si>
  <si>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</si>
  <si>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</si>
  <si>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</si>
  <si>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</si>
  <si>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</si>
  <si>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</si>
  <si>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</si>
  <si>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</si>
  <si>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</si>
  <si>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</si>
  <si>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</si>
  <si>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</si>
  <si>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</si>
  <si>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</si>
  <si>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</si>
  <si>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</si>
  <si>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</si>
  <si>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</si>
  <si>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</si>
  <si>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</si>
  <si>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</si>
  <si>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</si>
  <si>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</si>
  <si>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</si>
  <si>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</si>
  <si>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</si>
  <si>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</si>
  <si>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</si>
  <si>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</si>
  <si>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</si>
  <si>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</si>
  <si>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</si>
  <si>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</si>
  <si>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</si>
  <si>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</si>
  <si>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</si>
  <si>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</si>
  <si>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</si>
  <si>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</si>
  <si>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</si>
  <si>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</si>
  <si>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</si>
  <si>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</si>
  <si>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</si>
  <si>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</si>
  <si>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</si>
  <si>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</si>
  <si>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</si>
  <si>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</si>
  <si>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</si>
  <si>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</si>
  <si>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</si>
  <si>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</si>
  <si>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</si>
  <si>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</si>
  <si>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</si>
  <si>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</si>
  <si>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</si>
  <si>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</si>
  <si>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</si>
  <si>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</si>
  <si>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</si>
  <si>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</si>
  <si>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</si>
  <si>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</si>
  <si>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</si>
  <si>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</si>
  <si>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</si>
  <si>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</si>
  <si>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</si>
  <si>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</si>
  <si>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</si>
  <si>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</si>
  <si>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</si>
  <si>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</si>
  <si>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</si>
  <si>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</si>
  <si>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</si>
  <si>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</si>
  <si>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</si>
  <si>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</si>
  <si>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</si>
  <si>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</si>
  <si>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</si>
  <si>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</si>
  <si>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</si>
  <si>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</si>
  <si>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</si>
  <si>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</si>
  <si>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</si>
  <si>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</si>
  <si>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</si>
  <si>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</si>
  <si>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</si>
  <si>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</si>
  <si>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</si>
  <si>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</si>
  <si>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</si>
  <si>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</si>
  <si>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</si>
  <si>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</si>
  <si>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</si>
  <si>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</si>
  <si>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</si>
  <si>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</si>
  <si>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</si>
  <si>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</si>
  <si>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</si>
  <si>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</si>
  <si>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</si>
  <si>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</si>
  <si>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</si>
  <si>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</si>
  <si>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</si>
  <si>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</si>
  <si>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</si>
  <si>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</si>
  <si>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</si>
  <si>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</si>
  <si>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</si>
  <si>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</si>
  <si>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</si>
  <si>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</si>
  <si>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</si>
  <si>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</si>
  <si>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</si>
  <si>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</si>
  <si>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</si>
  <si>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</si>
  <si>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</si>
  <si>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</si>
  <si>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</si>
  <si>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</si>
  <si>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</si>
  <si>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</si>
  <si>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</si>
  <si>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</si>
  <si>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</si>
  <si>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</si>
  <si>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</si>
  <si>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</si>
  <si>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</si>
  <si>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</si>
  <si>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</si>
  <si>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</si>
  <si>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</si>
  <si>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</si>
  <si>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</si>
  <si>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</si>
  <si>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</si>
  <si>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</si>
  <si>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</si>
  <si>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</si>
  <si>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</si>
  <si>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</si>
  <si>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</si>
  <si>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</si>
  <si>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</si>
  <si>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</si>
  <si>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</si>
  <si>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</si>
  <si>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</si>
  <si>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</si>
  <si>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</si>
  <si>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</si>
  <si>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</si>
  <si>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</si>
  <si>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</si>
  <si>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</si>
  <si>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</si>
  <si>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</si>
  <si>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</si>
  <si>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</si>
  <si>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</si>
  <si>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</si>
  <si>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</si>
  <si>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</si>
  <si>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</si>
  <si>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</si>
  <si>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</si>
  <si>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</si>
  <si>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</si>
  <si>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</si>
  <si>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</si>
  <si>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</si>
  <si>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</si>
  <si>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</si>
  <si>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</si>
  <si>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</si>
  <si>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</si>
  <si>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</si>
  <si>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</si>
  <si>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</si>
  <si>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</si>
  <si>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</si>
  <si>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</si>
  <si>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</si>
  <si>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</si>
  <si>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</si>
  <si>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</si>
  <si>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</si>
  <si>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</si>
  <si>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</si>
  <si>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</si>
  <si>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</si>
  <si>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</si>
  <si>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</si>
  <si>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</si>
  <si>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</si>
  <si>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</si>
  <si>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</si>
  <si>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</si>
  <si>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</si>
  <si>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</si>
  <si>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</si>
  <si>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</si>
  <si>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</si>
  <si>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</si>
  <si>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</si>
  <si>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</si>
  <si>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</si>
  <si>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</si>
  <si>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</si>
  <si>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</si>
  <si>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</si>
  <si>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</si>
  <si>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</si>
  <si>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</si>
  <si>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</si>
  <si>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</si>
  <si>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</si>
  <si>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</si>
  <si>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</si>
  <si>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</si>
  <si>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</si>
  <si>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</si>
  <si>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</si>
  <si>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</si>
  <si>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</si>
  <si>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</si>
  <si>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</si>
  <si>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</si>
  <si>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</si>
  <si>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</si>
  <si>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</si>
  <si>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</si>
  <si>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</si>
  <si>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</si>
  <si>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</si>
  <si>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</si>
  <si>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</si>
  <si>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</si>
  <si>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</si>
  <si>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</si>
  <si>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</si>
  <si>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</si>
  <si>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</si>
  <si>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</si>
  <si>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</si>
  <si>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</si>
  <si>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</si>
  <si>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</si>
  <si>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</si>
  <si>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</si>
  <si>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</si>
  <si>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</si>
  <si>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</si>
  <si>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</si>
  <si>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</si>
  <si>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</si>
  <si>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</si>
  <si>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</si>
  <si>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</si>
  <si>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</si>
  <si>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</si>
  <si>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</si>
  <si>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</si>
  <si>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</si>
  <si>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</si>
  <si>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</si>
  <si>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</si>
  <si>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</si>
  <si>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</si>
  <si>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</si>
  <si>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</si>
  <si>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</si>
  <si>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</si>
  <si>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</si>
  <si>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</si>
  <si>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</si>
  <si>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</si>
  <si>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</si>
  <si>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</si>
  <si>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</si>
  <si>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</si>
  <si>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</si>
  <si>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</si>
  <si>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</si>
  <si>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</si>
  <si>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</si>
  <si>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</si>
  <si>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</si>
  <si>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</si>
  <si>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</si>
  <si>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</si>
  <si>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</si>
  <si>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</si>
  <si>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</si>
  <si>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</si>
  <si>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</si>
  <si>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</si>
  <si>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</si>
  <si>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</si>
  <si>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</si>
  <si>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</si>
  <si>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</si>
  <si>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</si>
  <si>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</si>
  <si>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</si>
  <si>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</si>
  <si>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</si>
  <si>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</si>
  <si>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</si>
  <si>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</si>
  <si>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</si>
  <si>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</si>
  <si>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</si>
  <si>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</si>
  <si>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</si>
  <si>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</si>
  <si>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</si>
  <si>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</si>
  <si>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</si>
  <si>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</si>
  <si>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</si>
  <si>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</si>
  <si>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</si>
  <si>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</si>
  <si>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</si>
  <si>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</si>
  <si>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</si>
  <si>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</si>
  <si>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</si>
  <si>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</si>
  <si>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</si>
  <si>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</si>
  <si>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</si>
  <si>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</si>
  <si>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</si>
  <si>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</si>
  <si>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</si>
  <si>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</si>
  <si>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</si>
  <si>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</si>
  <si>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</si>
  <si>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</si>
  <si>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</si>
  <si>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</si>
  <si>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</si>
  <si>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</si>
  <si>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</si>
  <si>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</si>
  <si>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</si>
  <si>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</si>
  <si>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</si>
  <si>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</si>
  <si>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</si>
  <si>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</si>
  <si>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</si>
  <si>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</si>
  <si>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</si>
  <si>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</si>
  <si>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</si>
  <si>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</si>
  <si>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</si>
  <si>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</si>
  <si>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</si>
  <si>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</si>
  <si>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</si>
  <si>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</si>
  <si>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</si>
  <si>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</si>
  <si>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</si>
  <si>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</si>
  <si>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</si>
  <si>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</si>
  <si>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</si>
  <si>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</si>
  <si>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</si>
  <si>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</si>
  <si>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</si>
  <si>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</si>
  <si>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</si>
  <si>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</si>
  <si>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</si>
  <si>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</si>
  <si>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</si>
  <si>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</si>
  <si>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</si>
  <si>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</si>
  <si>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</si>
  <si>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</si>
  <si>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</si>
  <si>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</si>
  <si>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</si>
  <si>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</si>
  <si>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</si>
  <si>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</si>
  <si>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</si>
  <si>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</si>
  <si>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</si>
  <si>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</si>
  <si>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</si>
  <si>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</si>
  <si>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</si>
  <si>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</si>
  <si>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</si>
  <si>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</si>
  <si>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</si>
  <si>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</si>
  <si>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</si>
  <si>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</si>
  <si>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</si>
  <si>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</si>
  <si>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</si>
  <si>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</si>
  <si>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</si>
  <si>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</si>
  <si>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</si>
  <si>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</si>
  <si>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</si>
  <si>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</si>
  <si>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</si>
  <si>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</si>
  <si>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</si>
  <si>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</si>
  <si>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</si>
  <si>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</si>
  <si>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</si>
  <si>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</si>
  <si>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</si>
  <si>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</si>
  <si>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</si>
  <si>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</si>
  <si>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</si>
  <si>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</si>
  <si>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</si>
  <si>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</si>
  <si>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</si>
  <si>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</si>
  <si>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</si>
  <si>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</si>
  <si>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</si>
  <si>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</si>
  <si>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</si>
  <si>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</si>
  <si>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</si>
  <si>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</si>
  <si>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</si>
  <si>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</si>
  <si>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</si>
  <si>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</si>
  <si>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</si>
  <si>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</si>
  <si>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</si>
  <si>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</si>
  <si>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</si>
  <si>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</si>
  <si>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</si>
  <si>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</si>
  <si>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</si>
  <si>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</si>
  <si>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</si>
  <si>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</si>
  <si>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</si>
  <si>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</si>
  <si>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</si>
  <si>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</si>
  <si>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</si>
  <si>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</si>
  <si>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</si>
  <si>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</si>
  <si>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</si>
  <si>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</si>
  <si>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</si>
  <si>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</si>
  <si>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</si>
  <si>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</si>
  <si>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</si>
  <si>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</si>
  <si>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</si>
  <si>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</si>
  <si>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</si>
  <si>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</si>
  <si>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</si>
  <si>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</si>
  <si>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</si>
  <si>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</si>
  <si>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</si>
  <si>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</si>
  <si>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</si>
  <si>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</si>
  <si>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</si>
  <si>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</si>
  <si>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</si>
  <si>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</si>
  <si>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</si>
  <si>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</si>
  <si>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</si>
  <si>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</si>
  <si>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</si>
  <si>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</si>
  <si>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</si>
  <si>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</si>
  <si>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</si>
  <si>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</si>
  <si>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</si>
  <si>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</si>
  <si>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</si>
  <si>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</si>
  <si>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</si>
  <si>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</si>
  <si>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</si>
  <si>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</si>
  <si>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</si>
  <si>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</si>
  <si>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</si>
  <si>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</si>
  <si>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</si>
  <si>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</si>
  <si>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</si>
  <si>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</si>
  <si>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</si>
  <si>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</si>
  <si>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</si>
  <si>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</si>
  <si>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</si>
  <si>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</si>
  <si>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</si>
  <si>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</si>
  <si>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</si>
  <si>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</si>
  <si>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</si>
  <si>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</si>
  <si>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</si>
  <si>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</si>
  <si>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</si>
  <si>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</si>
  <si>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</si>
  <si>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</si>
  <si>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</si>
  <si>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</si>
  <si>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</si>
  <si>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</si>
  <si>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</si>
  <si>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</si>
  <si>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</si>
  <si>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</si>
  <si>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</si>
  <si>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</si>
  <si>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</si>
  <si>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</si>
  <si>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</si>
  <si>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</si>
  <si>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</si>
  <si>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</si>
  <si>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</si>
  <si>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</si>
  <si>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</si>
  <si>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</si>
  <si>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</si>
  <si>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</si>
  <si>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</si>
  <si>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</si>
  <si>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</si>
  <si>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</si>
  <si>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</si>
  <si>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</si>
  <si>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</si>
  <si>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</si>
  <si>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</si>
  <si>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</si>
  <si>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</si>
  <si>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</si>
  <si>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</si>
  <si>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</si>
  <si>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</si>
  <si>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</si>
  <si>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</si>
  <si>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</si>
  <si>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</si>
  <si>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</si>
  <si>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</si>
  <si>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</si>
  <si>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</si>
  <si>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</si>
  <si>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</si>
  <si>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</si>
  <si>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</si>
  <si>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</si>
  <si>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</si>
  <si>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</si>
  <si>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</si>
  <si>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</si>
  <si>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</si>
  <si>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</si>
  <si>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</si>
  <si>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</si>
  <si>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</si>
  <si>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</si>
  <si>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</si>
  <si>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</si>
  <si>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</si>
  <si>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</si>
  <si>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</si>
  <si>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</si>
  <si>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</si>
  <si>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</si>
  <si>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</si>
  <si>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</si>
  <si>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</si>
  <si>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</si>
  <si>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</si>
  <si>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</si>
  <si>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</si>
  <si>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</si>
  <si>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</si>
  <si>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</si>
  <si>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</si>
  <si>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</si>
  <si>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</si>
  <si>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</si>
  <si>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</si>
  <si>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</si>
  <si>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</si>
  <si>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</si>
  <si>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</si>
  <si>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</si>
  <si>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</si>
  <si>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</si>
  <si>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</si>
  <si>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</si>
  <si>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</si>
  <si>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</si>
  <si>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</si>
  <si>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</si>
  <si>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</si>
  <si>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</si>
  <si>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</si>
  <si>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</si>
  <si>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</si>
  <si>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</si>
  <si>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</si>
  <si>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</si>
  <si>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</si>
  <si>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</si>
  <si>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</si>
  <si>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</si>
  <si>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</si>
  <si>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</si>
  <si>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</si>
  <si>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</si>
  <si>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</si>
  <si>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</si>
  <si>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</si>
  <si>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</si>
  <si>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</si>
  <si>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</si>
  <si>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</si>
  <si>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</si>
  <si>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</si>
  <si>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</si>
  <si>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</si>
  <si>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</si>
  <si>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</si>
  <si>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</si>
  <si>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</si>
  <si>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</si>
  <si>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</si>
  <si>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</si>
  <si>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</si>
  <si>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</si>
  <si>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</si>
  <si>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</si>
  <si>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</si>
  <si>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</si>
  <si>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</si>
  <si>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</si>
  <si>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</si>
  <si>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</si>
  <si>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</si>
  <si>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</si>
  <si>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</si>
  <si>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</si>
  <si>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</si>
  <si>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</si>
  <si>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</si>
  <si>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</si>
  <si>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</si>
  <si>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</si>
  <si>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</si>
  <si>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</si>
  <si>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</si>
  <si>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</si>
  <si>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</si>
  <si>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</si>
  <si>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</si>
  <si>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</si>
  <si>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</si>
  <si>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</si>
  <si>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</si>
  <si>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</si>
  <si>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</si>
  <si>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</si>
  <si>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</si>
  <si>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</si>
  <si>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</si>
  <si>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</si>
  <si>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</si>
  <si>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</si>
  <si>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</si>
  <si>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</si>
  <si>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</si>
  <si>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</si>
  <si>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</si>
  <si>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</si>
  <si>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</si>
  <si>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</si>
  <si>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</si>
  <si>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</si>
  <si>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</si>
  <si>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</si>
  <si>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</si>
  <si>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</si>
  <si>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</si>
  <si>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</si>
  <si>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</si>
  <si>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</si>
  <si>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</si>
  <si>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</si>
  <si>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</si>
  <si>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</si>
  <si>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</si>
  <si>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</si>
  <si>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</si>
  <si>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</si>
  <si>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</si>
  <si>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</si>
  <si>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</si>
  <si>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</si>
  <si>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</si>
  <si>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</si>
  <si>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</si>
  <si>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</si>
  <si>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</si>
  <si>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</si>
  <si>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</si>
  <si>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</si>
  <si>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</si>
  <si>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</si>
  <si>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</si>
  <si>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</si>
  <si>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</si>
  <si>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</si>
  <si>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</si>
  <si>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</si>
  <si>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</si>
  <si>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</si>
  <si>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</si>
  <si>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</si>
  <si>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</si>
  <si>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</si>
  <si>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</si>
  <si>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</si>
  <si>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</si>
  <si>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</si>
  <si>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</si>
  <si>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</si>
  <si>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</si>
  <si>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</si>
  <si>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</si>
  <si>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</si>
  <si>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</si>
  <si>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</si>
  <si>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</si>
  <si>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</si>
  <si>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</si>
  <si>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</si>
  <si>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</si>
  <si>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</si>
  <si>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</si>
  <si>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</si>
  <si>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</si>
  <si>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</si>
  <si>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</si>
  <si>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</si>
  <si>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</si>
  <si>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</si>
  <si>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</si>
  <si>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</si>
  <si>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</si>
  <si>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</si>
  <si>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</si>
  <si>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</si>
  <si>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</si>
  <si>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</si>
  <si>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</si>
  <si>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</si>
  <si>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</si>
  <si>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</si>
  <si>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</si>
  <si>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</si>
  <si>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</si>
  <si>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</si>
  <si>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</si>
  <si>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</si>
  <si>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</si>
  <si>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</si>
  <si>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</si>
  <si>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</si>
  <si>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</si>
  <si>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</si>
  <si>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</si>
  <si>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</si>
  <si>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</si>
  <si>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</si>
  <si>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</si>
  <si>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</si>
  <si>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</si>
  <si>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</si>
  <si>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</si>
  <si>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</si>
  <si>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</si>
  <si>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</si>
  <si>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</si>
  <si>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</si>
  <si>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</si>
  <si>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</si>
  <si>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</si>
  <si>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</si>
  <si>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</si>
  <si>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</si>
  <si>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</si>
  <si>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</si>
  <si>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</si>
  <si>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</si>
  <si>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</si>
  <si>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</si>
  <si>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</si>
  <si>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</si>
  <si>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</si>
  <si>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</si>
  <si>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</si>
  <si>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</si>
  <si>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</si>
  <si>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</si>
  <si>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</si>
  <si>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</si>
  <si>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</si>
  <si>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</si>
  <si>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</si>
  <si>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</si>
  <si>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</si>
  <si>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</si>
  <si>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</si>
  <si>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</si>
  <si>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</si>
  <si>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</si>
  <si>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</si>
  <si>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</si>
  <si>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</si>
  <si>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</si>
  <si>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</si>
  <si>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</si>
  <si>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</si>
  <si>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</si>
  <si>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</si>
  <si>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</si>
  <si>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</si>
  <si>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</si>
  <si>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</si>
  <si>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</si>
  <si>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</si>
  <si>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</si>
  <si>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</si>
  <si>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</si>
  <si>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</si>
  <si>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</si>
  <si>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</si>
  <si>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</si>
  <si>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</si>
  <si>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</si>
  <si>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</si>
  <si>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</si>
  <si>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</si>
  <si>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</si>
  <si>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</si>
  <si>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</si>
  <si>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</si>
  <si>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</si>
  <si>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</si>
  <si>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</si>
  <si>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</si>
  <si>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</si>
  <si>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</si>
  <si>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</si>
  <si>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</si>
  <si>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</si>
  <si>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</si>
  <si>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</si>
  <si>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</si>
  <si>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</si>
  <si>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</si>
  <si>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</si>
  <si>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</si>
  <si>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</si>
  <si>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</si>
  <si>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</si>
  <si>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</si>
  <si>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</si>
  <si>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</si>
  <si>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</si>
  <si>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</si>
  <si>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</si>
  <si>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</si>
  <si>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</si>
  <si>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</si>
  <si>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</si>
  <si>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</si>
  <si>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</si>
  <si>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</si>
  <si>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</si>
  <si>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</si>
  <si>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</si>
  <si>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</si>
  <si>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</si>
  <si>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</si>
  <si>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</si>
  <si>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</si>
  <si>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</si>
  <si>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</si>
  <si>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</si>
  <si>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</si>
  <si>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</si>
  <si>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</si>
  <si>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</si>
  <si>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</si>
  <si>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</si>
  <si>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</si>
  <si>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</si>
  <si>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</si>
  <si>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</si>
  <si>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</si>
  <si>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</si>
  <si>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</si>
  <si>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</si>
  <si>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</si>
  <si>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</si>
  <si>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</si>
  <si>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</si>
  <si>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</si>
  <si>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</si>
  <si>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</si>
  <si>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</si>
  <si>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</si>
  <si>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</si>
  <si>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</si>
  <si>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</si>
  <si>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</si>
  <si>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</si>
  <si>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</si>
  <si>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</si>
  <si>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</si>
  <si>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</si>
  <si>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</si>
  <si>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</si>
  <si>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</si>
  <si>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</si>
  <si>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</si>
  <si>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</si>
  <si>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</si>
  <si>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</si>
  <si>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</si>
  <si>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</si>
  <si>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</si>
  <si>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</si>
  <si>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</si>
  <si>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</si>
  <si>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</si>
  <si>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</si>
  <si>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</si>
  <si>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</si>
  <si>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</si>
  <si>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</si>
  <si>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</si>
  <si>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</si>
  <si>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</si>
  <si>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</si>
  <si>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</si>
  <si>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</si>
  <si>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</si>
  <si>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</si>
  <si>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</si>
  <si>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</si>
  <si>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</si>
  <si>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</si>
  <si>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</si>
  <si>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</si>
  <si>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</si>
  <si>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</si>
  <si>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</si>
  <si>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</si>
  <si>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</si>
  <si>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</si>
  <si>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</si>
  <si>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</si>
  <si>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</si>
  <si>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</si>
  <si>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</si>
  <si>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</si>
  <si>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</si>
  <si>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</si>
  <si>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</si>
  <si>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</si>
  <si>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</si>
  <si>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</si>
  <si>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</si>
  <si>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</si>
  <si>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</si>
  <si>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</si>
  <si>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</si>
  <si>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</si>
  <si>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</si>
  <si>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</si>
  <si>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</si>
  <si>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</si>
  <si>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</si>
  <si>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</si>
  <si>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</si>
  <si>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</si>
  <si>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</si>
  <si>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</si>
  <si>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</si>
  <si>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</si>
  <si>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</si>
  <si>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</si>
  <si>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</si>
  <si>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</si>
  <si>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</si>
  <si>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</si>
  <si>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</si>
  <si>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</si>
  <si>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</si>
  <si>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</si>
  <si>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</si>
  <si>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</si>
  <si>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</si>
  <si>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</si>
  <si>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</si>
  <si>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</si>
  <si>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</si>
  <si>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</si>
  <si>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</si>
  <si>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</si>
  <si>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</si>
  <si>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</si>
  <si>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</si>
  <si>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</si>
  <si>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</si>
  <si>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</si>
  <si>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</si>
  <si>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</si>
  <si>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</si>
  <si>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</si>
  <si>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</si>
  <si>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</si>
  <si>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</si>
  <si>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</si>
  <si>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</si>
  <si>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</si>
  <si>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</si>
  <si>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</si>
  <si>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</si>
  <si>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</si>
  <si>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</si>
  <si>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</si>
  <si>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</si>
  <si>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</si>
  <si>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</si>
  <si>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</si>
  <si>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</si>
  <si>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</si>
  <si>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</si>
  <si>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</si>
  <si>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</si>
  <si>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</si>
  <si>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</si>
  <si>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</si>
  <si>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</si>
  <si>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</si>
  <si>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</si>
  <si>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</si>
  <si>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</si>
  <si>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</si>
  <si>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</si>
  <si>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</si>
  <si>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</si>
  <si>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</si>
  <si>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</si>
  <si>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</si>
  <si>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</si>
  <si>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</si>
  <si>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</si>
  <si>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</si>
  <si>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</si>
  <si>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</si>
  <si>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</si>
  <si>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</si>
  <si>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</si>
  <si>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</si>
  <si>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</si>
  <si>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</si>
  <si>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</si>
  <si>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</si>
  <si>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</si>
  <si>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</si>
  <si>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</si>
  <si>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</si>
  <si>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</si>
  <si>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</si>
  <si>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</si>
  <si>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</si>
  <si>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</si>
  <si>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</si>
  <si>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</si>
  <si>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</si>
  <si>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</si>
  <si>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</si>
  <si>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</si>
  <si>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</si>
  <si>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</si>
  <si>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</si>
  <si>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</si>
  <si>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</si>
  <si>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</si>
  <si>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</si>
  <si>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</si>
  <si>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</si>
  <si>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</si>
  <si>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</si>
  <si>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</si>
  <si>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</si>
  <si>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</si>
  <si>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</si>
  <si>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</si>
  <si>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</si>
  <si>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</si>
  <si>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</si>
  <si>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</si>
  <si>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</si>
  <si>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</si>
  <si>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</si>
  <si>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</si>
  <si>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</si>
  <si>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</si>
  <si>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</si>
  <si>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</si>
  <si>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</si>
  <si>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</si>
  <si>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</si>
  <si>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</si>
  <si>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</si>
  <si>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</si>
  <si>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</si>
  <si>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</si>
  <si>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</si>
  <si>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</si>
  <si>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</si>
  <si>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</si>
  <si>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</si>
  <si>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</si>
  <si>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</si>
  <si>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</si>
  <si>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</si>
  <si>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</si>
  <si>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</si>
  <si>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</si>
  <si>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</si>
  <si>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</si>
  <si>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</si>
  <si>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</si>
  <si>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</si>
  <si>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</si>
  <si>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</si>
  <si>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</si>
  <si>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</si>
  <si>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</si>
  <si>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</si>
  <si>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</si>
  <si>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</si>
  <si>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</si>
  <si>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</si>
  <si>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</si>
  <si>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</si>
  <si>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</si>
  <si>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</si>
  <si>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</si>
  <si>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</si>
  <si>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</si>
  <si>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</si>
  <si>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</si>
  <si>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</si>
  <si>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</si>
  <si>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</si>
  <si>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</si>
  <si>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</si>
  <si>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</si>
  <si>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</si>
  <si>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</si>
  <si>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</si>
  <si>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</si>
  <si>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</si>
  <si>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</si>
  <si>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</si>
  <si>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</si>
  <si>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</si>
  <si>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</si>
  <si>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</si>
  <si>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</si>
  <si>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</si>
  <si>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</si>
  <si>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</si>
  <si>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</si>
  <si>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</si>
  <si>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</si>
  <si>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</si>
  <si>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</si>
  <si>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</si>
  <si>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</si>
  <si>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</si>
  <si>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</si>
  <si>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</si>
  <si>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</si>
  <si>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</si>
  <si>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</si>
  <si>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</si>
  <si>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</si>
  <si>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</si>
  <si>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</si>
  <si>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</si>
  <si>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</si>
  <si>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</si>
  <si>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</si>
  <si>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</si>
  <si>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</si>
  <si>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</si>
  <si>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</si>
  <si>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</si>
  <si>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</si>
  <si>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</si>
  <si>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</si>
  <si>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</si>
  <si>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</si>
  <si>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</si>
  <si>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</si>
  <si>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</si>
  <si>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</si>
  <si>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</si>
  <si>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</si>
  <si>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</si>
  <si>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</si>
  <si>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</si>
  <si>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</si>
  <si>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</si>
  <si>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</si>
  <si>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</si>
  <si>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</si>
  <si>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</si>
  <si>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</si>
  <si>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</si>
  <si>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</si>
  <si>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</si>
  <si>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</si>
  <si>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</si>
  <si>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</si>
  <si>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</si>
  <si>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</si>
  <si>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</si>
  <si>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</si>
  <si>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</si>
  <si>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</si>
  <si>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</si>
  <si>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</si>
  <si>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</si>
  <si>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</si>
  <si>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</si>
  <si>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</si>
  <si>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</si>
  <si>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</si>
  <si>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</si>
  <si>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</si>
  <si>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</si>
  <si>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</si>
  <si>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</si>
  <si>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</si>
  <si>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</si>
  <si>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</si>
  <si>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</si>
  <si>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</si>
  <si>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</si>
  <si>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</si>
  <si>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</si>
  <si>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</si>
  <si>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</si>
  <si>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</si>
  <si>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</si>
  <si>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</si>
  <si>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</si>
  <si>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</si>
  <si>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</si>
  <si>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</si>
  <si>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</si>
  <si>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</si>
  <si>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</si>
  <si>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</si>
  <si>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</si>
  <si>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</si>
  <si>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</si>
  <si>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</si>
  <si>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</si>
  <si>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</si>
  <si>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</si>
  <si>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</si>
  <si>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</si>
  <si>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</si>
  <si>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</si>
  <si>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</si>
  <si>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</si>
  <si>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</si>
  <si>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</si>
  <si>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</si>
  <si>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</si>
  <si>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</si>
  <si>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</si>
  <si>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</si>
  <si>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</si>
  <si>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</si>
  <si>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</si>
  <si>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</si>
  <si>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</si>
  <si>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</si>
  <si>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</si>
  <si>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</si>
  <si>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</si>
  <si>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</si>
  <si>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</si>
  <si>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</si>
  <si>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</si>
  <si>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</si>
  <si>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</si>
  <si>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</si>
  <si>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</si>
  <si>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</si>
  <si>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</si>
  <si>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</si>
  <si>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</si>
  <si>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</si>
  <si>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</si>
  <si>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</si>
  <si>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</si>
  <si>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</si>
  <si>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</si>
  <si>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</si>
  <si>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</si>
  <si>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</si>
  <si>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</si>
  <si>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</si>
  <si>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</si>
  <si>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</si>
  <si>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</si>
  <si>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</si>
  <si>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</si>
  <si>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</si>
  <si>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</si>
  <si>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</si>
  <si>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</si>
  <si>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</si>
  <si>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</si>
  <si>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</si>
  <si>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</si>
  <si>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</si>
  <si>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</si>
  <si>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</si>
  <si>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</si>
  <si>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</si>
  <si>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</si>
  <si>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</si>
  <si>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</si>
  <si>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</si>
  <si>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</si>
  <si>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</si>
  <si>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</si>
  <si>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</si>
  <si>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</si>
  <si>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</si>
  <si>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</si>
  <si>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</si>
  <si>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</si>
  <si>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</si>
  <si>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</si>
  <si>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</si>
  <si>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</si>
  <si>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</si>
  <si>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</si>
  <si>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</si>
  <si>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</si>
  <si>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</si>
  <si>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</si>
  <si>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</si>
  <si>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</si>
  <si>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</si>
  <si>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</si>
  <si>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</si>
  <si>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</si>
  <si>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</si>
  <si>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</si>
  <si>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</si>
  <si>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</si>
  <si>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</si>
  <si>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</si>
  <si>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</si>
  <si>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</si>
  <si>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</si>
  <si>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</si>
  <si>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</si>
  <si>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</si>
  <si>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</si>
  <si>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</si>
  <si>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</si>
  <si>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</si>
  <si>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</si>
  <si>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</si>
  <si>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</si>
  <si>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</si>
  <si>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</si>
  <si>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</si>
  <si>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</si>
  <si>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</si>
  <si>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</si>
  <si>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</si>
  <si>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</si>
  <si>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</si>
  <si>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</si>
  <si>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</si>
  <si>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</si>
  <si>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</si>
  <si>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</si>
  <si>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</si>
  <si>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</si>
  <si>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</si>
  <si>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</si>
  <si>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</si>
  <si>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</si>
  <si>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</si>
  <si>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</si>
  <si>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</si>
  <si>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</si>
  <si>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</si>
  <si>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</si>
  <si>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</si>
  <si>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</si>
  <si>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</si>
  <si>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</si>
  <si>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</si>
  <si>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</si>
  <si>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</si>
  <si>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</si>
  <si>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</si>
  <si>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</si>
  <si>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</si>
  <si>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</si>
  <si>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</si>
  <si>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</si>
  <si>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</si>
  <si>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</si>
  <si>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</si>
  <si>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</si>
  <si>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</si>
  <si>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</si>
  <si>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</si>
  <si>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</si>
  <si>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</si>
  <si>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</si>
  <si>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</si>
  <si>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</si>
  <si>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</si>
  <si>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</si>
  <si>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</si>
  <si>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</si>
  <si>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</si>
  <si>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</si>
  <si>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</si>
  <si>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</si>
  <si>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</si>
  <si>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</si>
  <si>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</si>
  <si>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</si>
  <si>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</si>
  <si>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</si>
  <si>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</si>
  <si>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</si>
  <si>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</si>
  <si>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</si>
  <si>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</si>
  <si>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</si>
  <si>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</si>
  <si>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</si>
  <si>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</si>
  <si>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</si>
  <si>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</si>
  <si>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</si>
  <si>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</si>
  <si>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</si>
  <si>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</si>
  <si>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</si>
  <si>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</si>
  <si>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</si>
  <si>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</si>
  <si>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</si>
  <si>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</si>
  <si>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</si>
  <si>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</si>
  <si>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</si>
  <si>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</si>
  <si>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</si>
  <si>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</si>
  <si>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</si>
  <si>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</si>
  <si>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</si>
  <si>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</si>
  <si>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</si>
  <si>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</si>
  <si>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</si>
  <si>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</si>
  <si>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</si>
  <si>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</si>
  <si>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</si>
  <si>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</si>
  <si>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</si>
  <si>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</si>
  <si>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</si>
  <si>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</si>
  <si>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</si>
  <si>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</si>
  <si>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</si>
  <si>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</si>
  <si>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</si>
  <si>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</si>
  <si>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</si>
  <si>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</si>
  <si>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</si>
  <si>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</si>
  <si>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</si>
  <si>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</si>
  <si>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</si>
  <si>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</si>
  <si>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</si>
  <si>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</si>
  <si>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</si>
  <si>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</si>
  <si>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</si>
  <si>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</si>
  <si>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</si>
  <si>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</si>
  <si>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</si>
  <si>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</si>
  <si>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</si>
  <si>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</si>
  <si>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</si>
  <si>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</si>
  <si>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</si>
  <si>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</si>
  <si>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</si>
  <si>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</si>
  <si>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</si>
  <si>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</si>
  <si>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</si>
  <si>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</si>
  <si>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</si>
  <si>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</si>
  <si>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</si>
  <si>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</si>
  <si>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</si>
  <si>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</si>
  <si>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</si>
  <si>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</si>
  <si>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</si>
  <si>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</si>
  <si>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</si>
  <si>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</si>
  <si>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</si>
  <si>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</si>
  <si>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</si>
  <si>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</si>
  <si>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</si>
  <si>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</si>
  <si>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</si>
  <si>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</si>
  <si>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</si>
  <si>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</si>
  <si>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</si>
  <si>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</si>
  <si>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</si>
  <si>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</si>
  <si>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</si>
  <si>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</si>
  <si>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</si>
  <si>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</si>
  <si>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</si>
  <si>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</si>
  <si>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</si>
  <si>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</si>
  <si>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</si>
  <si>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</si>
  <si>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</si>
  <si>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</si>
  <si>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</si>
  <si>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</si>
  <si>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</si>
  <si>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</si>
  <si>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</si>
  <si>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</si>
  <si>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</si>
  <si>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</si>
  <si>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</si>
  <si>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</si>
  <si>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</si>
  <si>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</si>
  <si>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</si>
  <si>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</si>
  <si>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</si>
  <si>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</si>
  <si>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</si>
  <si>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</si>
  <si>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</si>
  <si>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</si>
  <si>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</si>
  <si>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</si>
  <si>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</si>
  <si>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</si>
  <si>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</si>
  <si>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</si>
  <si>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</si>
  <si>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</si>
  <si>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</si>
  <si>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</si>
  <si>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</si>
  <si>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</si>
  <si>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</si>
  <si>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</si>
  <si>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</si>
  <si>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</si>
  <si>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</si>
  <si>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</si>
  <si>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</si>
  <si>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</si>
  <si>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</si>
  <si>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</si>
  <si>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</si>
  <si>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</si>
  <si>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</si>
  <si>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</si>
  <si>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</si>
  <si>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</si>
  <si>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</si>
  <si>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</si>
  <si>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</si>
  <si>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</si>
  <si>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</si>
  <si>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</si>
  <si>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</si>
  <si>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</si>
  <si>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</si>
  <si>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</si>
  <si>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</si>
  <si>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</si>
  <si>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</si>
  <si>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</si>
  <si>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</si>
  <si>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</si>
  <si>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</si>
  <si>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</si>
  <si>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</si>
  <si>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</si>
  <si>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</si>
  <si>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</si>
  <si>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</si>
  <si>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</si>
  <si>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</si>
  <si>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</si>
  <si>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</si>
  <si>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</si>
  <si>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</si>
  <si>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</si>
  <si>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</si>
  <si>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</si>
  <si>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</si>
  <si>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</si>
  <si>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</si>
  <si>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</si>
  <si>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</si>
  <si>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</si>
  <si>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</si>
  <si>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</si>
  <si>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</si>
  <si>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</si>
  <si>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</si>
  <si>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</si>
  <si>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</si>
  <si>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</si>
  <si>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</si>
  <si>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</si>
  <si>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</si>
  <si>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</si>
  <si>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</si>
  <si>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</si>
  <si>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</si>
  <si>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</si>
  <si>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</si>
  <si>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</si>
  <si>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</si>
  <si>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</si>
  <si>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</si>
  <si>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</si>
  <si>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</si>
  <si>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</si>
  <si>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</si>
  <si>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</si>
  <si>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</si>
  <si>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</si>
  <si>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</si>
  <si>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</si>
  <si>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</si>
  <si>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</si>
  <si>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</si>
  <si>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</si>
  <si>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</si>
  <si>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</si>
  <si>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</si>
  <si>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</si>
  <si>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</si>
  <si>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</si>
  <si>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</si>
  <si>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</si>
  <si>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</si>
  <si>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</si>
  <si>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</si>
  <si>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</si>
  <si>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</si>
  <si>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</si>
  <si>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</si>
  <si>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</si>
  <si>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</si>
  <si>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</si>
  <si>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</si>
  <si>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</si>
  <si>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</si>
  <si>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</si>
  <si>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</si>
  <si>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</si>
  <si>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</si>
  <si>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</si>
  <si>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</si>
  <si>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</si>
  <si>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</si>
  <si>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</si>
  <si>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</si>
  <si>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</si>
  <si>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</si>
  <si>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</si>
  <si>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</si>
  <si>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</si>
  <si>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</si>
  <si>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</si>
  <si>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</si>
  <si>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</si>
  <si>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</si>
  <si>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</si>
  <si>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</si>
  <si>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</si>
  <si>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</si>
  <si>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</si>
  <si>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</si>
  <si>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</si>
  <si>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</si>
  <si>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</si>
  <si>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</si>
  <si>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</si>
  <si>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</si>
  <si>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</si>
  <si>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</si>
  <si>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</si>
  <si>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</si>
  <si>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</si>
  <si>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</si>
  <si>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</si>
  <si>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</si>
  <si>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</si>
  <si>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</si>
  <si>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</si>
  <si>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</si>
  <si>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</si>
  <si>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</si>
  <si>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</si>
  <si>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</si>
  <si>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</si>
  <si>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</si>
  <si>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</si>
  <si>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</si>
  <si>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</si>
  <si>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</si>
  <si>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</si>
  <si>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</si>
  <si>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</si>
  <si>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</si>
  <si>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</si>
  <si>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</si>
  <si>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</si>
  <si>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</si>
  <si>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</si>
  <si>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</si>
  <si>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</si>
  <si>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</si>
  <si>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</si>
  <si>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</si>
  <si>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</si>
  <si>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</si>
  <si>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</si>
  <si>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</si>
  <si>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</si>
  <si>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</si>
  <si>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</si>
  <si>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</si>
  <si>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</si>
  <si>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</si>
  <si>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</si>
  <si>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</si>
  <si>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</si>
  <si>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</si>
  <si>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</si>
  <si>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</si>
  <si>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</si>
  <si>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</si>
  <si>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</si>
  <si>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</si>
  <si>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</si>
  <si>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</si>
  <si>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</si>
  <si>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</si>
  <si>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</si>
  <si>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</si>
  <si>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</si>
  <si>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</si>
  <si>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</si>
  <si>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</si>
  <si>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</si>
  <si>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</si>
  <si>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</si>
  <si>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</si>
  <si>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</si>
  <si>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</si>
  <si>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</si>
  <si>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</si>
  <si>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</si>
  <si>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</si>
  <si>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</si>
  <si>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</si>
  <si>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</si>
  <si>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</si>
  <si>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</si>
  <si>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</si>
  <si>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</si>
  <si>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</si>
  <si>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</si>
  <si>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</si>
  <si>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</si>
  <si>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</si>
  <si>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</si>
  <si>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</si>
  <si>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</si>
  <si>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</si>
  <si>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</si>
  <si>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</si>
  <si>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</si>
  <si>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</si>
  <si>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</si>
  <si>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</si>
  <si>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</si>
  <si>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</si>
  <si>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</si>
  <si>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</si>
  <si>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</si>
  <si>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</si>
  <si>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</si>
  <si>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</si>
  <si>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</si>
  <si>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</si>
  <si>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</si>
  <si>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</si>
  <si>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</si>
  <si>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</si>
  <si>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</si>
  <si>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</si>
  <si>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</si>
  <si>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</si>
  <si>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</si>
  <si>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</si>
  <si>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</si>
  <si>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</si>
  <si>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</si>
  <si>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</si>
  <si>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</si>
  <si>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</si>
  <si>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</si>
  <si>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</si>
  <si>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</si>
  <si>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</si>
  <si>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</si>
  <si>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</si>
  <si>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</si>
  <si>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</si>
  <si>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</si>
  <si>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</si>
  <si>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</si>
  <si>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</si>
  <si>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</si>
  <si>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</si>
  <si>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</si>
  <si>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</si>
  <si>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</si>
  <si>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</si>
  <si>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</si>
  <si>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</si>
  <si>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</si>
  <si>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</si>
  <si>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</si>
  <si>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</si>
  <si>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</si>
  <si>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</si>
  <si>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</si>
  <si>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</si>
  <si>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</si>
  <si>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</si>
  <si>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</si>
  <si>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</si>
  <si>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</si>
  <si>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</si>
  <si>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</si>
  <si>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</si>
  <si>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</si>
  <si>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</si>
  <si>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</si>
  <si>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</si>
  <si>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</si>
  <si>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</si>
  <si>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</si>
  <si>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</si>
  <si>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</si>
  <si>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</si>
  <si>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</si>
  <si>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</si>
  <si>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</si>
  <si>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</si>
  <si>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</si>
  <si>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</si>
  <si>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</si>
  <si>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</si>
  <si>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</si>
  <si>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</si>
  <si>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</si>
  <si>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</si>
  <si>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</si>
  <si>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</si>
  <si>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</si>
  <si>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</si>
  <si>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</si>
  <si>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</si>
  <si>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</si>
  <si>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</si>
  <si>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</si>
  <si>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</si>
  <si>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</si>
  <si>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</si>
  <si>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</si>
  <si>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</si>
  <si>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</si>
  <si>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</si>
  <si>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</si>
  <si>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</si>
  <si>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</si>
  <si>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</si>
  <si>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</si>
  <si>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</si>
  <si>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</si>
  <si>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</si>
  <si>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</si>
  <si>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</si>
  <si>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</si>
  <si>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</si>
  <si>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</si>
  <si>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</si>
  <si>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</si>
  <si>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</si>
  <si>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</si>
  <si>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</si>
  <si>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</si>
  <si>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</si>
  <si>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</si>
  <si>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</si>
  <si>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</si>
  <si>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</si>
  <si>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</si>
  <si>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</si>
  <si>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</si>
  <si>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</si>
  <si>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</si>
  <si>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</si>
  <si>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</si>
  <si>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</si>
  <si>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</si>
  <si>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</si>
  <si>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</si>
  <si>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</si>
  <si>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</si>
  <si>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</si>
  <si>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</si>
  <si>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</si>
  <si>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</si>
  <si>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</si>
  <si>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</si>
  <si>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</si>
  <si>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</si>
  <si>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</si>
  <si>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</si>
  <si>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</si>
  <si>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</si>
  <si>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</si>
  <si>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</si>
  <si>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</si>
  <si>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</si>
  <si>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</si>
  <si>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</si>
  <si>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</si>
  <si>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</si>
  <si>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</si>
  <si>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</si>
  <si>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</si>
  <si>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</si>
  <si>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</si>
  <si>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</si>
  <si>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</si>
  <si>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</si>
  <si>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</si>
  <si>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</si>
  <si>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</si>
  <si>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</si>
  <si>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</si>
  <si>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</si>
  <si>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</si>
  <si>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</si>
  <si>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</si>
  <si>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</si>
  <si>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</si>
  <si>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</si>
  <si>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</si>
  <si>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</si>
  <si>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</si>
  <si>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</si>
  <si>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</si>
  <si>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</si>
  <si>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</si>
  <si>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</si>
  <si>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</si>
  <si>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</si>
  <si>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</si>
  <si>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</si>
  <si>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</si>
  <si>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</si>
  <si>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</si>
  <si>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</si>
  <si>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</si>
  <si>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</si>
  <si>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</si>
  <si>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</si>
  <si>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</si>
  <si>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</si>
  <si>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</si>
  <si>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</si>
  <si>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</si>
  <si>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</si>
  <si>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</si>
  <si>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</si>
  <si>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</si>
  <si>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</si>
  <si>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</si>
  <si>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</si>
  <si>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</si>
  <si>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</si>
  <si>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</si>
  <si>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</si>
  <si>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</si>
  <si>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</si>
  <si>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</si>
  <si>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</si>
  <si>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</si>
  <si>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</si>
  <si>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</si>
  <si>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</si>
  <si>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</si>
  <si>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</si>
  <si>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</si>
  <si>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</si>
  <si>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</si>
  <si>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</si>
  <si>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</si>
  <si>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</si>
  <si>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</si>
  <si>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</si>
  <si>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</si>
  <si>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</si>
  <si>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</si>
  <si>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</si>
  <si>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</si>
  <si>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</si>
  <si>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</si>
  <si>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</si>
  <si>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</si>
  <si>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</si>
  <si>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</si>
  <si>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</si>
  <si>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</si>
  <si>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</si>
  <si>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</si>
  <si>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</si>
  <si>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</si>
  <si>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</si>
  <si>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</si>
  <si>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</si>
  <si>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</si>
  <si>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</si>
  <si>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</si>
  <si>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</si>
  <si>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</si>
  <si>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</si>
  <si>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</si>
  <si>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</si>
  <si>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</si>
  <si>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</si>
  <si>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</si>
  <si>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</si>
  <si>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</si>
  <si>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</si>
  <si>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</si>
  <si>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</si>
  <si>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</si>
  <si>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</si>
  <si>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</si>
  <si>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</si>
  <si>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</si>
  <si>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</si>
  <si>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</si>
  <si>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</si>
  <si>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</si>
  <si>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</si>
  <si>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</si>
  <si>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</si>
  <si>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</si>
  <si>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</si>
  <si>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</si>
  <si>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</si>
  <si>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</si>
  <si>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</si>
  <si>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</si>
  <si>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</si>
  <si>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</si>
  <si>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</si>
  <si>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</si>
  <si>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</si>
  <si>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</si>
  <si>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</si>
  <si>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</si>
  <si>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</si>
  <si>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</si>
  <si>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</si>
  <si>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</si>
  <si>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</si>
  <si>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</si>
  <si>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</si>
  <si>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</si>
  <si>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</si>
  <si>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</si>
  <si>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</si>
  <si>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</si>
  <si>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</si>
  <si>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</si>
  <si>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</si>
  <si>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</si>
  <si>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</si>
  <si>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</si>
  <si>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</si>
  <si>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</si>
  <si>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</si>
  <si>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</si>
  <si>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</si>
  <si>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</si>
  <si>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</si>
  <si>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</si>
  <si>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</si>
  <si>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</si>
  <si>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</si>
  <si>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</si>
  <si>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</si>
  <si>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</si>
  <si>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</si>
  <si>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</si>
  <si>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</si>
  <si>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</si>
  <si>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</si>
  <si>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</si>
  <si>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</si>
  <si>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</si>
  <si>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</si>
  <si>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</si>
  <si>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</si>
  <si>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</si>
  <si>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</si>
  <si>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</si>
  <si>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</si>
  <si>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</si>
  <si>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</si>
  <si>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</si>
  <si>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</si>
  <si>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</si>
  <si>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</si>
  <si>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</si>
  <si>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</si>
  <si>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</si>
  <si>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</si>
  <si>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</si>
  <si>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</si>
  <si>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</si>
  <si>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</si>
  <si>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</si>
  <si>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</si>
  <si>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</si>
  <si>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</si>
  <si>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</si>
  <si>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</si>
  <si>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</si>
  <si>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</si>
  <si>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</si>
  <si>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</si>
  <si>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</si>
  <si>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</si>
  <si>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</si>
  <si>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</si>
  <si>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</si>
  <si>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</si>
  <si>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</si>
  <si>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</si>
  <si>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</si>
  <si>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</si>
  <si>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</si>
  <si>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</si>
  <si>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</si>
  <si>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</si>
  <si>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</si>
  <si>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</si>
  <si>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</si>
  <si>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</si>
  <si>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</si>
  <si>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</si>
  <si>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</si>
  <si>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</si>
  <si>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</si>
  <si>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</si>
  <si>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</si>
  <si>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</si>
  <si>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</si>
  <si>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</si>
  <si>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</si>
  <si>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</si>
  <si>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</si>
  <si>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</si>
  <si>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</si>
  <si>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</si>
  <si>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</si>
  <si>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</si>
  <si>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</si>
  <si>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</si>
  <si>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</si>
  <si>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</si>
  <si>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</si>
  <si>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</si>
  <si>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</si>
  <si>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</si>
  <si>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</si>
  <si>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</si>
  <si>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</si>
  <si>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</si>
  <si>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</si>
  <si>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</si>
  <si>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</si>
  <si>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</si>
  <si>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</si>
  <si>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</si>
  <si>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</si>
  <si>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</si>
  <si>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</si>
  <si>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</si>
  <si>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</si>
  <si>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</si>
  <si>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</si>
  <si>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</si>
  <si>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</si>
  <si>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</si>
  <si>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</si>
  <si>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</si>
  <si>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</si>
  <si>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</si>
  <si>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</si>
  <si>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</si>
  <si>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</si>
  <si>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</si>
  <si>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</si>
  <si>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</si>
  <si>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</si>
  <si>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</si>
  <si>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</si>
  <si>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</si>
  <si>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</si>
  <si>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</si>
  <si>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</si>
  <si>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</si>
  <si>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</si>
  <si>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</si>
  <si>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</si>
  <si>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</si>
  <si>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</si>
  <si>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</si>
  <si>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</si>
  <si>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</si>
  <si>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</si>
  <si>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</si>
  <si>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</si>
  <si>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</si>
  <si>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</si>
  <si>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</si>
  <si>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</si>
  <si>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</si>
  <si>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</si>
  <si>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</si>
  <si>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</si>
  <si>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</si>
  <si>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</si>
  <si>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</si>
  <si>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</si>
  <si>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</si>
  <si>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</si>
  <si>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</si>
  <si>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</si>
  <si>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</si>
  <si>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</si>
  <si>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</si>
  <si>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</si>
  <si>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</si>
  <si>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</si>
  <si>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</si>
  <si>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</si>
  <si>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</si>
  <si>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</si>
  <si>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</si>
  <si>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</si>
  <si>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</si>
  <si>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</si>
  <si>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</si>
  <si>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</si>
  <si>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</si>
  <si>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</si>
  <si>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</si>
  <si>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</si>
  <si>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</si>
  <si>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</si>
  <si>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</si>
  <si>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</si>
  <si>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</si>
  <si>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</si>
  <si>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</si>
  <si>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</si>
  <si>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</si>
  <si>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</si>
  <si>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</si>
  <si>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</si>
  <si>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</si>
  <si>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</si>
  <si>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</si>
  <si>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</si>
  <si>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</si>
  <si>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</si>
  <si>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</si>
  <si>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</si>
  <si>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</si>
  <si>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</si>
  <si>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</si>
  <si>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</si>
  <si>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</si>
  <si>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</si>
  <si>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</si>
  <si>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</si>
  <si>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</si>
  <si>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</si>
  <si>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</si>
  <si>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</si>
  <si>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</si>
  <si>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</si>
  <si>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</si>
  <si>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</si>
  <si>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</si>
  <si>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</si>
  <si>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</si>
  <si>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</si>
  <si>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</si>
  <si>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</si>
  <si>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</si>
  <si>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</si>
  <si>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</si>
  <si>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</si>
  <si>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</si>
  <si>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</si>
  <si>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</si>
  <si>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</si>
  <si>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</si>
  <si>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</si>
  <si>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</si>
  <si>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</si>
  <si>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</si>
  <si>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</si>
  <si>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</si>
  <si>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</si>
  <si>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</si>
  <si>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</si>
  <si>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</si>
  <si>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</si>
  <si>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</si>
  <si>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</si>
  <si>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</si>
  <si>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</si>
  <si>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</si>
  <si>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</si>
  <si>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</si>
  <si>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</si>
  <si>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</si>
  <si>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</si>
  <si>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</si>
  <si>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</si>
  <si>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</si>
  <si>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</si>
  <si>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</si>
  <si>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</si>
  <si>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</si>
  <si>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</si>
  <si>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</si>
  <si>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</si>
  <si>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</si>
  <si>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</si>
  <si>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</si>
  <si>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</si>
  <si>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</si>
  <si>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</si>
  <si>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</si>
  <si>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</si>
  <si>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</si>
  <si>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</si>
  <si>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</si>
  <si>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</si>
  <si>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</si>
  <si>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</si>
  <si>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</si>
  <si>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</si>
  <si>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</si>
  <si>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</si>
  <si>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</si>
  <si>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</si>
  <si>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</si>
  <si>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</si>
  <si>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</si>
  <si>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</si>
  <si>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</si>
  <si>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</si>
  <si>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</si>
  <si>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</si>
  <si>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</si>
  <si>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</si>
  <si>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</si>
  <si>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</si>
  <si>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</si>
  <si>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</si>
  <si>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</si>
  <si>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</si>
  <si>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</si>
  <si>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</si>
  <si>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</si>
  <si>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</si>
  <si>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</si>
  <si>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</si>
  <si>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</si>
  <si>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</si>
  <si>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</si>
  <si>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</si>
  <si>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</si>
  <si>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</si>
  <si>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</si>
  <si>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</si>
  <si>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</si>
  <si>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</si>
  <si>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</si>
  <si>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</si>
  <si>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</si>
  <si>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</si>
  <si>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</si>
  <si>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</si>
  <si>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</si>
  <si>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</si>
  <si>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</si>
  <si>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</si>
  <si>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</si>
  <si>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</si>
  <si>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</si>
  <si>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</si>
  <si>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</si>
  <si>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</si>
  <si>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</si>
  <si>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</si>
  <si>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</si>
  <si>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</si>
  <si>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</si>
  <si>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</si>
  <si>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</si>
  <si>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</si>
  <si>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</si>
  <si>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</si>
  <si>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</si>
  <si>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</si>
  <si>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</si>
  <si>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</si>
  <si>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</si>
  <si>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</si>
  <si>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</si>
  <si>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</si>
  <si>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</si>
  <si>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</si>
  <si>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</si>
  <si>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</si>
  <si>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</si>
  <si>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</si>
  <si>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</si>
  <si>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</si>
  <si>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</si>
  <si>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</si>
  <si>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</si>
  <si>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</si>
  <si>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</si>
  <si>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</si>
  <si>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</si>
  <si>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</si>
  <si>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</si>
  <si>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</si>
  <si>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</si>
  <si>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</si>
  <si>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</si>
  <si>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</si>
  <si>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</si>
  <si>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</si>
  <si>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</si>
  <si>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</si>
  <si>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</si>
  <si>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</si>
  <si>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</si>
  <si>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</si>
  <si>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</si>
  <si>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</si>
  <si>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</si>
  <si>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</si>
  <si>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</si>
  <si>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</si>
  <si>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</si>
  <si>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</si>
  <si>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</si>
  <si>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</si>
  <si>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</si>
  <si>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</si>
  <si>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</si>
  <si>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</si>
  <si>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</si>
  <si>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</si>
  <si>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</si>
  <si>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</si>
  <si>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</si>
  <si>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</si>
  <si>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</si>
  <si>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</si>
  <si>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</si>
  <si>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</si>
  <si>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</si>
  <si>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</si>
  <si>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</si>
  <si>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</si>
  <si>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</si>
  <si>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</si>
  <si>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</si>
  <si>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</si>
  <si>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</si>
  <si>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</si>
  <si>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</si>
  <si>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</si>
  <si>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</si>
  <si>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</si>
  <si>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</si>
  <si>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</si>
  <si>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</si>
  <si>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</si>
  <si>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</si>
  <si>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</si>
  <si>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</si>
  <si>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</si>
  <si>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</si>
  <si>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</si>
  <si>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</si>
  <si>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</si>
  <si>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</si>
  <si>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</si>
  <si>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</si>
  <si>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</si>
  <si>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</si>
  <si>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</si>
  <si>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</si>
  <si>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</si>
  <si>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</si>
  <si>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</si>
  <si>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</si>
  <si>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</si>
  <si>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</si>
  <si>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</si>
  <si>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</si>
  <si>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</si>
  <si>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</si>
  <si>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</si>
  <si>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</si>
  <si>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</si>
  <si>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</si>
  <si>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</si>
  <si>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</si>
  <si>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</si>
  <si>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</si>
  <si>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</si>
  <si>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</si>
  <si>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</si>
  <si>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</si>
  <si>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</si>
  <si>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</si>
  <si>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</si>
  <si>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</si>
  <si>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</si>
  <si>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</si>
  <si>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</si>
  <si>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</si>
  <si>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</si>
  <si>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</si>
  <si>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</si>
  <si>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</si>
  <si>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</si>
  <si>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</si>
  <si>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</si>
  <si>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</si>
  <si>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</si>
  <si>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</si>
  <si>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</si>
  <si>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</si>
  <si>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</si>
  <si>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</si>
  <si>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</si>
  <si>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</si>
  <si>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</si>
  <si>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</si>
  <si>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</si>
  <si>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</si>
  <si>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</si>
  <si>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</si>
  <si>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</si>
  <si>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</si>
  <si>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</si>
  <si>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</si>
  <si>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</si>
  <si>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</si>
  <si>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</si>
  <si>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</si>
  <si>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</si>
  <si>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</si>
  <si>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</si>
  <si>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</si>
  <si>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</si>
  <si>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</si>
  <si>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</si>
  <si>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</si>
  <si>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</si>
  <si>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</si>
  <si>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</si>
  <si>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</si>
  <si>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</si>
  <si>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</si>
  <si>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</si>
  <si>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</si>
  <si>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</si>
  <si>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</si>
  <si>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</si>
  <si>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</si>
  <si>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</si>
  <si>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</si>
  <si>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</si>
  <si>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</si>
  <si>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</si>
  <si>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</si>
  <si>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</si>
  <si>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</si>
  <si>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</si>
  <si>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</si>
  <si>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</si>
  <si>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</si>
  <si>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</si>
  <si>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</si>
  <si>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</si>
  <si>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</si>
  <si>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</si>
  <si>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</si>
  <si>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</si>
  <si>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</si>
  <si>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</si>
  <si>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</si>
  <si>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</si>
  <si>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</si>
  <si>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</si>
  <si>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</si>
  <si>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</si>
  <si>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</si>
  <si>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</si>
  <si>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</si>
  <si>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</si>
  <si>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</si>
  <si>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</si>
  <si>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</si>
  <si>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</si>
  <si>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</si>
  <si>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</si>
  <si>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</si>
  <si>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</si>
  <si>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</si>
  <si>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</si>
  <si>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</si>
  <si>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</si>
  <si>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</si>
  <si>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</si>
  <si>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</si>
  <si>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</si>
  <si>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</si>
  <si>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</si>
  <si>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</si>
  <si>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</si>
  <si>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</si>
  <si>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</si>
  <si>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</si>
  <si>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</si>
  <si>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</si>
  <si>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</si>
  <si>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</si>
  <si>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</si>
  <si>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</si>
  <si>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</si>
  <si>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</si>
  <si>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</si>
  <si>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</si>
  <si>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</si>
  <si>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</si>
  <si>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</si>
  <si>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</si>
  <si>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</si>
  <si>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</si>
  <si>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</si>
  <si>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</si>
  <si>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</si>
  <si>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</si>
  <si>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</si>
  <si>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</si>
  <si>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</si>
  <si>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</si>
  <si>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</si>
  <si>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</si>
  <si>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</si>
  <si>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</si>
  <si>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</si>
  <si>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</si>
  <si>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</si>
  <si>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</si>
  <si>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</si>
  <si>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</si>
  <si>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</si>
  <si>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</si>
  <si>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</si>
  <si>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</si>
  <si>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</si>
  <si>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</si>
  <si>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</si>
  <si>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</si>
  <si>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</si>
  <si>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</si>
  <si>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</si>
  <si>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</si>
  <si>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</si>
  <si>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</si>
  <si>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</si>
  <si>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</si>
  <si>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</si>
  <si>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</si>
  <si>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</si>
  <si>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</si>
  <si>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</si>
  <si>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</si>
  <si>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</si>
  <si>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</si>
  <si>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</si>
  <si>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</si>
  <si>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</si>
  <si>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</si>
  <si>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</si>
  <si>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</si>
  <si>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</si>
  <si>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</si>
  <si>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</si>
  <si>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</si>
  <si>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</si>
  <si>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</si>
  <si>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</si>
  <si>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</si>
  <si>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</si>
  <si>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</si>
  <si>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</si>
  <si>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</si>
  <si>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</si>
  <si>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</si>
  <si>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</si>
  <si>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</si>
  <si>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</si>
  <si>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</si>
  <si>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</si>
  <si>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</si>
  <si>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</si>
  <si>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</si>
  <si>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</si>
  <si>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</si>
  <si>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</si>
  <si>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</si>
  <si>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</si>
  <si>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</si>
  <si>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</si>
  <si>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</si>
  <si>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</si>
  <si>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</si>
  <si>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</si>
  <si>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</si>
  <si>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</si>
  <si>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</si>
  <si>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</si>
  <si>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</si>
  <si>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</si>
  <si>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</si>
  <si>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</si>
  <si>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</si>
  <si>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</si>
  <si>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</si>
  <si>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</si>
  <si>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</si>
  <si>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</si>
  <si>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</si>
  <si>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</si>
  <si>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</si>
  <si>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</si>
  <si>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</si>
  <si>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</si>
  <si>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</si>
  <si>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</si>
  <si>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</si>
  <si>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</si>
  <si>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</si>
  <si>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</si>
  <si>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</si>
  <si>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</si>
  <si>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</si>
  <si>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</si>
  <si>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</si>
  <si>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</si>
  <si>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</si>
  <si>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</si>
  <si>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</si>
  <si>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</si>
  <si>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</si>
  <si>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</si>
  <si>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</si>
  <si>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</si>
  <si>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</si>
  <si>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</si>
  <si>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</si>
  <si>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</si>
  <si>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</si>
  <si>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</si>
  <si>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</si>
  <si>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</si>
  <si>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</si>
  <si>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</si>
  <si>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</si>
  <si>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</si>
  <si>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</si>
  <si>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</si>
  <si>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</si>
  <si>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</si>
  <si>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</si>
  <si>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</si>
  <si>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</si>
  <si>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</si>
  <si>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</si>
  <si>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</si>
  <si>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</si>
  <si>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</si>
  <si>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</si>
  <si>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</si>
  <si>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</si>
  <si>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</si>
  <si>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</si>
  <si>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</si>
  <si>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</si>
  <si>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</si>
  <si>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</si>
  <si>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</si>
  <si>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</si>
  <si>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</si>
  <si>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</si>
  <si>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</si>
  <si>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</si>
  <si>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</si>
  <si>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</si>
  <si>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</si>
  <si>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</si>
  <si>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</si>
  <si>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</si>
  <si>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</si>
  <si>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</si>
  <si>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</si>
  <si>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</si>
  <si>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</si>
  <si>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</si>
  <si>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</si>
  <si>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</si>
  <si>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</si>
  <si>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</si>
  <si>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</si>
  <si>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</si>
  <si>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</si>
  <si>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</si>
  <si>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</si>
  <si>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</si>
  <si>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</si>
  <si>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</si>
  <si>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</si>
  <si>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</si>
  <si>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</si>
  <si>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</si>
  <si>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</si>
  <si>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</si>
  <si>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</si>
  <si>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</si>
  <si>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</si>
  <si>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</si>
  <si>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</si>
  <si>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</si>
  <si>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</si>
  <si>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</si>
  <si>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</si>
  <si>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</si>
  <si>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</si>
  <si>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</si>
  <si>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</si>
  <si>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</si>
  <si>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</si>
  <si>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</si>
  <si>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</si>
  <si>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</si>
  <si>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</si>
  <si>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</si>
  <si>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</si>
  <si>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</si>
  <si>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</si>
  <si>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</si>
  <si>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</si>
  <si>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</si>
  <si>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</si>
  <si>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</si>
  <si>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</si>
  <si>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</si>
  <si>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</si>
  <si>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</si>
  <si>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</si>
  <si>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</si>
  <si>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</si>
  <si>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</si>
  <si>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</si>
  <si>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</si>
  <si>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</si>
  <si>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</si>
  <si>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</si>
  <si>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</si>
  <si>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</si>
  <si>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</si>
  <si>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</si>
  <si>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</si>
  <si>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</si>
  <si>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</si>
  <si>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</si>
  <si>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</si>
  <si>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</si>
  <si>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</si>
  <si>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</si>
  <si>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</si>
  <si>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</si>
  <si>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</si>
  <si>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</si>
  <si>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</si>
  <si>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</si>
  <si>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</si>
  <si>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</si>
  <si>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</si>
  <si>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</si>
  <si>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</si>
  <si>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</si>
  <si>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</si>
  <si>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</si>
  <si>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</si>
  <si>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</si>
  <si>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</si>
  <si>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</si>
  <si>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</si>
  <si>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</si>
  <si>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</si>
  <si>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</si>
  <si>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</si>
  <si>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</si>
  <si>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</si>
  <si>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</si>
  <si>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</si>
  <si>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</si>
  <si>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</si>
  <si>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</si>
  <si>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</si>
  <si>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</si>
  <si>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</si>
  <si>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</si>
  <si>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</si>
  <si>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</si>
  <si>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</si>
  <si>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</si>
  <si>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</si>
  <si>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</si>
  <si>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</si>
  <si>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</si>
  <si>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</si>
  <si>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</si>
  <si>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</si>
  <si>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</si>
  <si>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</si>
  <si>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</si>
  <si>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</si>
  <si>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</si>
  <si>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</si>
  <si>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</si>
  <si>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</si>
  <si>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</si>
  <si>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</si>
  <si>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</si>
  <si>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</si>
  <si>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</si>
  <si>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</si>
  <si>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</si>
  <si>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</si>
  <si>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</si>
  <si>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</si>
  <si>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</si>
  <si>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</si>
  <si>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</si>
  <si>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</si>
  <si>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</si>
  <si>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</si>
  <si>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</si>
  <si>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</si>
  <si>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</si>
  <si>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</si>
  <si>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</si>
  <si>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</si>
  <si>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</si>
  <si>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</si>
  <si>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</si>
  <si>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</si>
  <si>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</si>
  <si>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</si>
  <si>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</si>
  <si>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</si>
  <si>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</si>
  <si>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</si>
  <si>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</si>
  <si>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</si>
  <si>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</si>
  <si>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</si>
  <si>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</si>
  <si>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</si>
  <si>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</si>
  <si>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</si>
  <si>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</si>
  <si>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</si>
  <si>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</si>
  <si>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</si>
  <si>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</si>
  <si>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</si>
  <si>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</si>
  <si>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</si>
  <si>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</si>
  <si>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</si>
  <si>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</si>
  <si>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</si>
  <si>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</si>
  <si>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</si>
  <si>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</si>
  <si>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</si>
  <si>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</si>
  <si>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</si>
  <si>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</si>
  <si>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</si>
  <si>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</si>
  <si>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</si>
  <si>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</si>
  <si>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</si>
  <si>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</si>
  <si>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</si>
  <si>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</si>
  <si>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</si>
  <si>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</si>
  <si>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</si>
  <si>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</si>
  <si>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</si>
  <si>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</si>
  <si>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</si>
  <si>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</si>
  <si>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</si>
  <si>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</si>
  <si>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</si>
  <si>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</si>
  <si>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</si>
  <si>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</si>
  <si>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</si>
  <si>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</si>
  <si>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</si>
  <si>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</si>
  <si>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</si>
  <si>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</si>
  <si>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</si>
  <si>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</si>
  <si>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</si>
  <si>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</si>
  <si>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</si>
  <si>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</si>
  <si>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</si>
  <si>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</si>
  <si>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</si>
  <si>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</si>
  <si>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</si>
  <si>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</si>
  <si>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</si>
  <si>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</si>
  <si>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</si>
  <si>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</si>
  <si>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</si>
  <si>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</si>
  <si>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</si>
  <si>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</si>
  <si>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</si>
  <si>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</si>
  <si>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</si>
  <si>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</si>
  <si>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</si>
  <si>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</si>
  <si>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</si>
  <si>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</si>
  <si>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</si>
  <si>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</si>
  <si>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</si>
  <si>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</si>
  <si>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</si>
  <si>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</si>
  <si>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</si>
  <si>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</si>
  <si>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</si>
  <si>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</si>
  <si>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</si>
  <si>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</si>
  <si>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</si>
  <si>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</si>
  <si>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</si>
  <si>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</si>
  <si>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</si>
  <si>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</si>
  <si>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</si>
  <si>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</si>
  <si>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</si>
  <si>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</si>
  <si>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</si>
  <si>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</si>
  <si>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</si>
  <si>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</si>
  <si>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</si>
  <si>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</si>
  <si>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</si>
  <si>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</si>
  <si>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</si>
  <si>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</si>
  <si>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</si>
  <si>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</si>
  <si>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</si>
  <si>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</si>
  <si>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</si>
  <si>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</si>
  <si>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</si>
  <si>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</si>
  <si>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</si>
  <si>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</si>
  <si>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</si>
  <si>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</si>
  <si>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</si>
  <si>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</si>
  <si>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</si>
  <si>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</si>
  <si>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</si>
  <si>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</si>
  <si>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</si>
  <si>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</si>
  <si>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</si>
  <si>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</si>
  <si>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</si>
  <si>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</si>
  <si>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</si>
  <si>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</si>
  <si>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</si>
  <si>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</si>
  <si>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</si>
  <si>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</si>
  <si>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</si>
  <si>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</si>
  <si>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</si>
  <si>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</si>
  <si>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</si>
  <si>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</si>
  <si>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</si>
  <si>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</si>
  <si>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</si>
  <si>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</si>
  <si>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</si>
  <si>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</si>
  <si>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</si>
  <si>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</si>
  <si>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</si>
  <si>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</si>
  <si>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</si>
  <si>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</si>
  <si>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</si>
  <si>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</si>
  <si>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</si>
  <si>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</si>
  <si>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</si>
  <si>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</si>
  <si>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</si>
  <si>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</si>
  <si>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</si>
  <si>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</si>
  <si>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</si>
  <si>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</si>
  <si>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</si>
  <si>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</si>
  <si>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</si>
  <si>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</si>
  <si>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</si>
  <si>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</si>
  <si>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</si>
  <si>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</si>
  <si>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</si>
  <si>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</si>
  <si>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</si>
  <si>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</si>
  <si>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</si>
  <si>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</si>
  <si>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</si>
  <si>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</si>
  <si>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</si>
  <si>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</si>
  <si>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</si>
  <si>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</si>
  <si>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</si>
  <si>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</si>
  <si>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</si>
  <si>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</si>
  <si>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</si>
  <si>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</si>
  <si>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</si>
  <si>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</si>
  <si>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</si>
  <si>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</si>
  <si>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</si>
  <si>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</si>
  <si>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</si>
  <si>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</si>
  <si>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</si>
  <si>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</si>
  <si>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</si>
  <si>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</si>
  <si>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</si>
  <si>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</si>
  <si>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</si>
  <si>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</si>
  <si>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</si>
  <si>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</si>
  <si>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</si>
  <si>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</si>
  <si>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</si>
  <si>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</si>
  <si>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</si>
  <si>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</si>
  <si>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</si>
  <si>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</si>
  <si>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</si>
  <si>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</si>
  <si>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</si>
  <si>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</si>
  <si>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</si>
  <si>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</si>
  <si>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</si>
  <si>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</si>
  <si>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</si>
  <si>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</si>
  <si>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</si>
  <si>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</si>
  <si>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</si>
  <si>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</si>
  <si>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</si>
  <si>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</si>
  <si>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</si>
  <si>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</si>
  <si>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</si>
  <si>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</si>
  <si>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</si>
  <si>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</si>
  <si>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</si>
  <si>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</si>
  <si>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</si>
  <si>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</si>
  <si>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</si>
  <si>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</si>
  <si>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</si>
  <si>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</si>
  <si>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</si>
  <si>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</si>
  <si>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</si>
  <si>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</si>
  <si>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</si>
  <si>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</si>
  <si>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</si>
  <si>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</si>
  <si>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</si>
  <si>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</si>
  <si>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</si>
  <si>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</si>
  <si>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</si>
  <si>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</si>
  <si>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</si>
  <si>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</si>
  <si>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</si>
  <si>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</si>
  <si>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</si>
  <si>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</si>
  <si>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</si>
  <si>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</si>
  <si>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</si>
  <si>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</si>
  <si>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</si>
  <si>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</si>
  <si>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</si>
  <si>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</si>
  <si>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</si>
  <si>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</si>
  <si>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</si>
  <si>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</si>
  <si>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</si>
  <si>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</si>
  <si>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</si>
  <si>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</si>
  <si>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</si>
  <si>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</si>
  <si>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</si>
  <si>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</si>
  <si>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</si>
  <si>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</si>
  <si>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</si>
  <si>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</si>
  <si>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</si>
  <si>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</si>
  <si>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</si>
  <si>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</si>
  <si>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</si>
  <si>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</si>
  <si>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</si>
  <si>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</si>
  <si>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</si>
  <si>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</si>
  <si>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</si>
  <si>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</si>
  <si>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</si>
  <si>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</si>
  <si>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</si>
  <si>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</si>
  <si>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</si>
  <si>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</si>
  <si>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</si>
  <si>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</si>
  <si>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</si>
  <si>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</si>
  <si>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</si>
  <si>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</si>
  <si>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</si>
  <si>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</si>
  <si>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</si>
  <si>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</si>
  <si>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</si>
  <si>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</si>
  <si>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</si>
  <si>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</si>
  <si>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</si>
  <si>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</si>
  <si>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</si>
  <si>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</si>
  <si>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</si>
  <si>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</si>
  <si>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</si>
  <si>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</si>
  <si>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</si>
  <si>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</si>
  <si>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</si>
  <si>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</si>
  <si>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</si>
  <si>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</si>
  <si>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</si>
  <si>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</si>
  <si>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</si>
  <si>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</si>
  <si>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</si>
  <si>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</si>
  <si>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</si>
  <si>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</si>
  <si>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</si>
  <si>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</si>
  <si>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</si>
  <si>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</si>
  <si>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</si>
  <si>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</si>
  <si>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</si>
  <si>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</si>
  <si>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</si>
  <si>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</si>
  <si>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</si>
  <si>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</si>
  <si>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</si>
  <si>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</si>
  <si>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</si>
  <si>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</si>
  <si>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</si>
  <si>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</si>
  <si>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</si>
  <si>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</si>
  <si>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</si>
  <si>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</si>
  <si>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</si>
  <si>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</si>
  <si>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</si>
  <si>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</si>
  <si>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</si>
  <si>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</si>
  <si>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</si>
  <si>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</si>
  <si>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</si>
  <si>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</si>
  <si>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</si>
  <si>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</si>
  <si>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</si>
  <si>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</si>
  <si>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</si>
  <si>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</si>
  <si>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</si>
  <si>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</si>
  <si>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</si>
  <si>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</si>
  <si>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</si>
  <si>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</si>
  <si>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</si>
  <si>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</si>
  <si>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</si>
  <si>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</si>
  <si>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</si>
  <si>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</si>
  <si>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</si>
  <si>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</si>
  <si>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</si>
  <si>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</si>
  <si>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</si>
  <si>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</si>
  <si>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</si>
  <si>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</si>
  <si>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</si>
  <si>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</si>
  <si>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</si>
  <si>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</si>
  <si>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</si>
  <si>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</si>
  <si>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</si>
  <si>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</si>
  <si>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</si>
  <si>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</si>
  <si>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</si>
  <si>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</si>
  <si>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</si>
  <si>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</si>
  <si>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</si>
  <si>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</si>
  <si>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</si>
  <si>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</si>
  <si>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</si>
  <si>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</si>
  <si>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</si>
  <si>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</si>
  <si>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</si>
  <si>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</si>
  <si>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</si>
  <si>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</si>
  <si>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</si>
  <si>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</si>
  <si>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</si>
  <si>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</si>
  <si>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</si>
  <si>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</si>
  <si>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</si>
  <si>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</si>
  <si>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</si>
  <si>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</si>
  <si>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</si>
  <si>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</si>
  <si>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</si>
  <si>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</si>
  <si>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</si>
  <si>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</si>
  <si>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</si>
  <si>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</si>
  <si>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</si>
  <si>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</si>
  <si>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</si>
  <si>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</si>
  <si>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</si>
  <si>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</si>
  <si>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</si>
  <si>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</si>
  <si>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</si>
  <si>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</si>
  <si>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</si>
  <si>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</si>
  <si>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</si>
  <si>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</si>
  <si>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</si>
  <si>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</si>
  <si>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</si>
  <si>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</si>
  <si>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</si>
  <si>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</si>
  <si>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</si>
  <si>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</si>
  <si>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</si>
  <si>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</si>
  <si>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</si>
  <si>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</si>
  <si>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</si>
  <si>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</si>
  <si>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</si>
  <si>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</si>
  <si>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</si>
  <si>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</si>
  <si>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</si>
  <si>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</si>
  <si>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</si>
  <si>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</si>
  <si>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</si>
  <si>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</si>
  <si>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</si>
  <si>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</si>
  <si>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</si>
  <si>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</si>
  <si>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</si>
  <si>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</si>
  <si>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</si>
  <si>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</si>
  <si>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</si>
  <si>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</si>
  <si>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</si>
  <si>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</si>
  <si>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</si>
  <si>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</si>
  <si>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</si>
  <si>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</si>
  <si>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</si>
  <si>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</si>
  <si>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</si>
  <si>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</si>
  <si>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</si>
  <si>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</si>
  <si>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</si>
  <si>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</si>
  <si>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</si>
  <si>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</si>
  <si>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</si>
  <si>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</si>
  <si>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</si>
  <si>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</si>
  <si>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</si>
  <si>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</si>
  <si>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</si>
  <si>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</si>
  <si>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</si>
  <si>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</si>
  <si>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</si>
  <si>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</si>
  <si>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</si>
  <si>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</si>
  <si>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</si>
  <si>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</si>
  <si>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</si>
  <si>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</si>
  <si>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</si>
  <si>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</si>
  <si>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</si>
  <si>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</si>
  <si>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</si>
  <si>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</si>
  <si>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</si>
  <si>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</si>
  <si>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</si>
  <si>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</si>
  <si>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</si>
  <si>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</si>
  <si>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</si>
  <si>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</si>
  <si>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</si>
  <si>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</si>
  <si>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</si>
  <si>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</si>
  <si>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</si>
  <si>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</si>
  <si>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</si>
  <si>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</si>
  <si>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</si>
  <si>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</si>
  <si>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</si>
  <si>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</si>
  <si>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</si>
  <si>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</si>
  <si>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</si>
  <si>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</si>
  <si>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</si>
  <si>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</si>
  <si>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</si>
  <si>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</si>
  <si>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</si>
  <si>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</si>
  <si>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</si>
  <si>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</si>
  <si>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</si>
  <si>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</si>
  <si>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</si>
  <si>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</si>
  <si>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</si>
  <si>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</si>
  <si>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</si>
  <si>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</si>
  <si>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</si>
  <si>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</si>
  <si>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</si>
  <si>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</si>
  <si>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</si>
  <si>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</si>
  <si>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</si>
  <si>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</si>
  <si>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</si>
  <si>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</si>
  <si>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</si>
  <si>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</si>
  <si>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</si>
  <si>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</si>
  <si>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</si>
  <si>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</si>
  <si>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</si>
  <si>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</si>
  <si>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</si>
  <si>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</si>
  <si>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</si>
  <si>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</si>
  <si>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</si>
  <si>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</si>
  <si>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</si>
  <si>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</si>
  <si>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</si>
  <si>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</si>
  <si>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</si>
  <si>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</si>
  <si>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</si>
  <si>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</si>
  <si>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</si>
  <si>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</si>
  <si>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</si>
  <si>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</si>
  <si>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</si>
  <si>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</si>
  <si>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</si>
  <si>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</si>
  <si>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</si>
  <si>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</si>
  <si>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</si>
  <si>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</si>
  <si>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</si>
  <si>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</si>
  <si>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</si>
  <si>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</si>
  <si>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</si>
  <si>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</si>
  <si>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</si>
  <si>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</si>
  <si>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</si>
  <si>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</si>
  <si>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</si>
  <si>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</si>
  <si>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</si>
  <si>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</si>
  <si>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</si>
  <si>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</si>
  <si>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</si>
  <si>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</si>
  <si>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</si>
  <si>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</si>
  <si>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</si>
  <si>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</si>
  <si>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</si>
  <si>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</si>
  <si>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</si>
  <si>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</si>
  <si>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</si>
  <si>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</si>
  <si>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</si>
  <si>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</si>
  <si>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</si>
  <si>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</si>
  <si>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</si>
  <si>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</si>
  <si>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</si>
  <si>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</si>
  <si>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</si>
  <si>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</si>
  <si>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</si>
  <si>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</si>
  <si>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</si>
  <si>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</si>
  <si>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</si>
  <si>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</si>
  <si>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</si>
  <si>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</si>
  <si>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</si>
  <si>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</si>
  <si>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</si>
  <si>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</si>
  <si>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</si>
  <si>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</si>
  <si>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</si>
  <si>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</si>
  <si>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</si>
  <si>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</si>
  <si>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</si>
  <si>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</si>
  <si>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</si>
  <si>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</si>
  <si>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</si>
  <si>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</si>
  <si>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</si>
  <si>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</si>
  <si>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</si>
  <si>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</si>
  <si>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</si>
  <si>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</si>
  <si>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</si>
  <si>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</si>
  <si>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</si>
  <si>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</si>
  <si>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</si>
  <si>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</si>
  <si>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</si>
  <si>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</si>
  <si>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</si>
  <si>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</si>
  <si>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</si>
  <si>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</si>
  <si>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</si>
  <si>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</si>
  <si>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</si>
  <si>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</si>
  <si>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</si>
  <si>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</si>
  <si>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</si>
  <si>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</si>
  <si>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</si>
  <si>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</si>
  <si>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</si>
  <si>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</si>
  <si>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</si>
  <si>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</si>
  <si>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</si>
  <si>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</si>
  <si>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</si>
  <si>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</si>
  <si>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</si>
  <si>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</si>
  <si>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</si>
  <si>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</si>
  <si>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</si>
  <si>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</si>
  <si>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</si>
  <si>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</si>
  <si>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</si>
  <si>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</si>
  <si>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</si>
  <si>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</si>
  <si>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</si>
  <si>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</si>
  <si>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</si>
  <si>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</si>
  <si>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</si>
  <si>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</si>
  <si>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</si>
  <si>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</si>
  <si>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</si>
  <si>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</si>
  <si>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</si>
  <si>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</si>
  <si>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</si>
  <si>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</si>
  <si>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</si>
  <si>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</si>
  <si>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</si>
  <si>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</si>
  <si>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</si>
  <si>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</si>
  <si>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</si>
  <si>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</si>
  <si>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</si>
  <si>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</si>
  <si>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</si>
  <si>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</si>
  <si>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</si>
  <si>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</si>
  <si>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</si>
  <si>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</si>
  <si>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</si>
  <si>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</si>
  <si>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</si>
  <si>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</si>
  <si>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</si>
  <si>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</si>
  <si>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</si>
  <si>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</si>
  <si>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</si>
  <si>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</si>
  <si>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</si>
  <si>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</si>
  <si>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</si>
  <si>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</si>
  <si>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</si>
  <si>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</si>
  <si>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</si>
  <si>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</si>
  <si>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</si>
  <si>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</si>
  <si>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</si>
  <si>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</si>
  <si>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</si>
  <si>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</si>
  <si>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</si>
  <si>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</si>
  <si>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</si>
  <si>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</si>
  <si>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</si>
  <si>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</si>
  <si>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</si>
  <si>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</si>
  <si>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</si>
  <si>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</si>
  <si>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</si>
  <si>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</si>
  <si>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</si>
  <si>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</si>
  <si>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</si>
  <si>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</si>
  <si>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</si>
  <si>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</si>
  <si>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</si>
  <si>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</si>
  <si>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</si>
  <si>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</si>
  <si>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</si>
  <si>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</si>
  <si>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</si>
  <si>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</si>
  <si>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</si>
  <si>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</si>
  <si>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</si>
  <si>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</si>
  <si>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</si>
  <si>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</si>
  <si>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</si>
  <si>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</si>
  <si>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</si>
  <si>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</si>
  <si>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</si>
  <si>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</si>
  <si>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</si>
  <si>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</si>
  <si>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</si>
  <si>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</si>
  <si>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</si>
  <si>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</si>
  <si>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</si>
  <si>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</si>
  <si>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</si>
  <si>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</si>
  <si>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</si>
  <si>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</si>
  <si>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</si>
  <si>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</si>
  <si>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</si>
  <si>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</si>
  <si>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</si>
  <si>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</si>
  <si>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</si>
  <si>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</si>
  <si>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</si>
  <si>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</si>
  <si>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</si>
  <si>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</si>
  <si>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</si>
  <si>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</si>
  <si>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</si>
  <si>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</si>
  <si>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</si>
  <si>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</si>
  <si>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</si>
  <si>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</si>
  <si>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</si>
  <si>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</si>
  <si>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</si>
  <si>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</si>
  <si>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</si>
  <si>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</si>
  <si>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</si>
  <si>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</si>
  <si>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</si>
  <si>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</si>
  <si>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</si>
  <si>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</si>
  <si>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</si>
  <si>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</si>
  <si>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</si>
  <si>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</si>
  <si>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</si>
  <si>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</si>
  <si>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</si>
  <si>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</si>
  <si>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</si>
  <si>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</si>
  <si>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</si>
  <si>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</si>
  <si>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</si>
  <si>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</si>
  <si>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</si>
  <si>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</si>
  <si>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</si>
  <si>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</si>
  <si>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</si>
  <si>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</si>
  <si>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</si>
  <si>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</si>
  <si>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</si>
  <si>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</si>
  <si>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</si>
  <si>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</si>
  <si>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</si>
  <si>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</si>
  <si>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</si>
  <si>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</si>
  <si>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</si>
  <si>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</si>
  <si>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</si>
  <si>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</si>
  <si>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</si>
  <si>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</si>
  <si>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</si>
  <si>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</si>
  <si>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</si>
  <si>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</si>
  <si>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</si>
  <si>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</si>
  <si>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</si>
  <si>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</si>
  <si>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</si>
  <si>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</si>
  <si>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</si>
  <si>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</si>
  <si>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</si>
  <si>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</si>
  <si>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</si>
  <si>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</si>
  <si>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</si>
  <si>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</si>
  <si>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</si>
  <si>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</si>
  <si>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</si>
  <si>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</si>
  <si>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</si>
  <si>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</si>
  <si>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</si>
  <si>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</si>
  <si>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</si>
  <si>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</si>
  <si>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</si>
  <si>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</si>
  <si>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</si>
  <si>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</si>
  <si>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</si>
  <si>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</si>
  <si>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</si>
  <si>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</si>
  <si>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</si>
  <si>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</si>
  <si>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</si>
  <si>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</si>
  <si>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</si>
  <si>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</si>
  <si>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</si>
  <si>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</si>
  <si>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</si>
  <si>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</si>
  <si>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</si>
  <si>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</si>
  <si>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</si>
  <si>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</si>
  <si>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</si>
  <si>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</si>
  <si>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</si>
  <si>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</si>
  <si>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</si>
  <si>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</si>
  <si>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</si>
  <si>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</si>
  <si>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</si>
  <si>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</si>
  <si>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</si>
  <si>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</si>
  <si>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</si>
  <si>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</si>
  <si>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</si>
  <si>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</si>
  <si>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</si>
  <si>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</si>
  <si>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</si>
  <si>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</si>
  <si>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</si>
  <si>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</si>
  <si>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</si>
  <si>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</si>
  <si>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</si>
  <si>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</si>
  <si>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</si>
  <si>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</si>
  <si>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</si>
  <si>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</si>
  <si>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</si>
  <si>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</si>
  <si>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</si>
  <si>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</si>
  <si>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</si>
  <si>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</si>
  <si>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</si>
  <si>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</si>
  <si>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</si>
  <si>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</si>
  <si>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</si>
  <si>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</si>
  <si>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</si>
  <si>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</si>
  <si>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</si>
  <si>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</si>
  <si>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</si>
  <si>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</si>
  <si>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</si>
  <si>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</si>
  <si>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</si>
  <si>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</si>
  <si>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</si>
  <si>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</si>
  <si>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</si>
  <si>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</si>
  <si>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</si>
  <si>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</si>
  <si>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</si>
  <si>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</si>
  <si>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</si>
  <si>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</si>
  <si>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</si>
  <si>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</si>
  <si>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</si>
  <si>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</si>
  <si>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</si>
  <si>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</si>
  <si>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</si>
  <si>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</si>
  <si>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</si>
  <si>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</si>
  <si>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</si>
  <si>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</si>
  <si>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</si>
  <si>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</si>
  <si>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</si>
  <si>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</si>
  <si>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</si>
  <si>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</si>
  <si>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</si>
  <si>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</si>
  <si>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</si>
  <si>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</si>
  <si>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</si>
  <si>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</si>
  <si>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</si>
  <si>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</si>
  <si>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</si>
  <si>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</si>
  <si>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</si>
  <si>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</si>
  <si>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</si>
  <si>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</si>
  <si>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</si>
  <si>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</si>
  <si>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</si>
  <si>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</si>
  <si>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</si>
  <si>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</si>
  <si>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</si>
  <si>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</si>
  <si>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</si>
  <si>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</si>
  <si>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</si>
  <si>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</si>
  <si>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</si>
  <si>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</si>
  <si>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</si>
  <si>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</si>
  <si>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</si>
  <si>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</si>
  <si>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</si>
  <si>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</si>
  <si>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</si>
  <si>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</si>
  <si>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</si>
  <si>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</si>
  <si>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</si>
  <si>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</si>
  <si>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</si>
  <si>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</si>
  <si>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</si>
  <si>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</si>
  <si>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</si>
  <si>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</si>
  <si>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</si>
  <si>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</si>
  <si>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</si>
  <si>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</si>
  <si>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</si>
  <si>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</si>
  <si>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</si>
  <si>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</si>
  <si>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</si>
  <si>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</si>
  <si>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</si>
  <si>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</si>
  <si>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</si>
  <si>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</si>
  <si>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</si>
  <si>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</si>
  <si>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</si>
  <si>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</si>
  <si>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</si>
  <si>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</si>
  <si>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</si>
  <si>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</si>
  <si>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</si>
  <si>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</si>
  <si>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</si>
  <si>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</si>
  <si>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</si>
  <si>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</si>
  <si>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</si>
  <si>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</si>
  <si>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</si>
  <si>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</si>
  <si>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</si>
  <si>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</si>
  <si>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</si>
  <si>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</si>
  <si>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</si>
  <si>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</si>
  <si>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</si>
  <si>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</si>
  <si>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</si>
  <si>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</si>
  <si>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</si>
  <si>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</si>
  <si>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</si>
  <si>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</si>
  <si>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</si>
  <si>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</si>
  <si>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</si>
  <si>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</si>
  <si>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</si>
  <si>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</si>
  <si>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</si>
  <si>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</si>
  <si>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</si>
  <si>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</si>
  <si>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</si>
  <si>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</si>
  <si>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</si>
  <si>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</si>
  <si>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</si>
  <si>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</si>
  <si>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</si>
  <si>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</si>
  <si>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</si>
  <si>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</si>
  <si>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</si>
  <si>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</si>
  <si>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</si>
  <si>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</si>
  <si>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</si>
  <si>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</si>
  <si>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</si>
  <si>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</si>
  <si>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</si>
  <si>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</si>
  <si>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</si>
  <si>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</si>
  <si>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</si>
  <si>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</si>
  <si>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</si>
  <si>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</si>
  <si>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</si>
  <si>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</si>
  <si>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</si>
  <si>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</si>
  <si>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</si>
  <si>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</si>
  <si>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</si>
  <si>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</si>
  <si>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</si>
  <si>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</si>
  <si>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</si>
  <si>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</si>
  <si>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</si>
  <si>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</si>
  <si>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</si>
  <si>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</si>
  <si>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</si>
  <si>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</si>
  <si>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</si>
  <si>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</si>
  <si>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</si>
  <si>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</si>
  <si>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</si>
  <si>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</si>
  <si>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</si>
  <si>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</si>
  <si>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</si>
  <si>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</si>
  <si>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</si>
  <si>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</si>
  <si>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</si>
  <si>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</si>
  <si>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</si>
  <si>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</si>
  <si>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</si>
  <si>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</si>
  <si>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</si>
  <si>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</si>
  <si>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</si>
  <si>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</si>
  <si>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</si>
  <si>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</si>
  <si>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</si>
  <si>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</si>
  <si>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</si>
  <si>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</si>
  <si>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</si>
  <si>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</si>
  <si>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</si>
  <si>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</si>
  <si>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</si>
  <si>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</si>
  <si>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</si>
  <si>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</si>
  <si>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</si>
  <si>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</si>
  <si>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</si>
  <si>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</si>
  <si>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</si>
  <si>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</si>
  <si>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</si>
  <si>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</si>
  <si>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</si>
  <si>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</si>
  <si>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</si>
  <si>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</si>
  <si>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</si>
  <si>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</si>
  <si>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</si>
  <si>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</si>
  <si>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</si>
  <si>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</si>
  <si>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</si>
  <si>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</si>
  <si>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</si>
  <si>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</si>
  <si>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</si>
  <si>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</si>
  <si>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</si>
  <si>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</si>
  <si>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</si>
  <si>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</si>
  <si>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</si>
  <si>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</si>
  <si>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</si>
  <si>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</si>
  <si>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</si>
  <si>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</si>
  <si>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</si>
  <si>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</si>
  <si>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</si>
  <si>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</si>
  <si>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</si>
  <si>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</si>
  <si>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</si>
  <si>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</si>
  <si>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</si>
  <si>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</si>
  <si>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</si>
  <si>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</si>
  <si>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</si>
  <si>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</si>
  <si>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</si>
  <si>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</si>
  <si>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</si>
  <si>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</si>
  <si>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</si>
  <si>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</si>
  <si>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</si>
  <si>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</si>
  <si>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</si>
  <si>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</si>
  <si>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</si>
  <si>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</si>
  <si>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</si>
  <si>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</si>
  <si>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</si>
  <si>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</si>
  <si>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</si>
  <si>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</si>
  <si>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</si>
  <si>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</si>
  <si>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</si>
  <si>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</si>
  <si>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</si>
  <si>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</si>
  <si>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</si>
  <si>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</si>
  <si>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</si>
  <si>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</si>
  <si>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</si>
  <si>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</si>
  <si>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</si>
  <si>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</si>
  <si>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</si>
  <si>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</si>
  <si>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</si>
  <si>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</si>
  <si>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</si>
  <si>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</si>
  <si>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</si>
  <si>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</si>
  <si>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</si>
  <si>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</si>
  <si>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</si>
  <si>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</si>
  <si>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</si>
  <si>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</si>
  <si>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</si>
  <si>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</si>
  <si>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</si>
  <si>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</si>
  <si>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</si>
  <si>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</si>
  <si>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</si>
  <si>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</si>
  <si>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</si>
  <si>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</si>
  <si>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</si>
  <si>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</si>
  <si>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</si>
  <si>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</si>
  <si>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</si>
  <si>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</si>
  <si>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</si>
  <si>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</si>
  <si>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</si>
  <si>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</si>
  <si>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</si>
  <si>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</si>
  <si>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</si>
  <si>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</si>
  <si>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</si>
  <si>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</si>
  <si>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</si>
  <si>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</si>
  <si>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</si>
  <si>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</si>
  <si>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</si>
  <si>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</si>
  <si>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</si>
  <si>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</si>
  <si>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</si>
  <si>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</si>
  <si>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</si>
  <si>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</si>
  <si>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</si>
  <si>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</si>
  <si>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</si>
  <si>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</si>
  <si>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</si>
  <si>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</si>
  <si>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</si>
  <si>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</si>
  <si>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</si>
  <si>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</si>
  <si>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</si>
  <si>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</si>
  <si>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</si>
  <si>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</si>
  <si>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</si>
  <si>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</si>
  <si>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</si>
  <si>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</si>
  <si>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</si>
  <si>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</si>
  <si>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</si>
  <si>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</si>
  <si>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</si>
  <si>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</si>
  <si>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</si>
  <si>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</si>
  <si>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</si>
  <si>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</si>
  <si>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</si>
  <si>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</si>
  <si>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</si>
  <si>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</si>
  <si>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</si>
  <si>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</si>
  <si>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</si>
  <si>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</si>
  <si>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</si>
  <si>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</si>
  <si>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</si>
  <si>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</si>
  <si>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</si>
  <si>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</si>
  <si>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</si>
  <si>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</si>
  <si>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</si>
  <si>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</si>
  <si>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</si>
  <si>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</si>
  <si>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</si>
  <si>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</si>
  <si>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</si>
  <si>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</si>
  <si>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</si>
  <si>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</si>
  <si>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</si>
  <si>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</si>
  <si>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</si>
  <si>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</si>
  <si>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</si>
  <si>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</si>
  <si>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</si>
  <si>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</si>
  <si>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</si>
  <si>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</si>
  <si>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</si>
  <si>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</si>
  <si>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</si>
  <si>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</si>
  <si>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</si>
  <si>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</si>
  <si>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</si>
  <si>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</si>
  <si>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</si>
  <si>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</si>
  <si>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</si>
  <si>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</si>
  <si>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</si>
  <si>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</si>
  <si>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</si>
  <si>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</si>
  <si>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</si>
  <si>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</si>
  <si>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</si>
  <si>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</si>
  <si>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</si>
  <si>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</si>
  <si>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</si>
  <si>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</si>
  <si>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</si>
  <si>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</si>
  <si>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</si>
  <si>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</si>
  <si>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</si>
  <si>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</si>
  <si>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</si>
  <si>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</si>
  <si>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</si>
  <si>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</si>
  <si>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</si>
  <si>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</si>
  <si>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</si>
  <si>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</si>
  <si>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</si>
  <si>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</si>
  <si>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</si>
  <si>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</si>
  <si>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</si>
  <si>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</si>
  <si>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</si>
  <si>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</si>
  <si>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</si>
  <si>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</si>
  <si>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</si>
  <si>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</si>
  <si>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</si>
  <si>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</si>
  <si>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</si>
  <si>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</si>
  <si>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</si>
  <si>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</si>
  <si>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</si>
  <si>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</si>
  <si>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</si>
  <si>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</si>
  <si>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</si>
  <si>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</si>
  <si>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</si>
  <si>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</si>
  <si>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</si>
  <si>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</si>
  <si>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</si>
  <si>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</si>
  <si>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</si>
  <si>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</si>
  <si>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</si>
  <si>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</si>
  <si>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</si>
  <si>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</si>
  <si>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</si>
  <si>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</si>
  <si>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</si>
  <si>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</si>
  <si>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</si>
  <si>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</si>
  <si>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</si>
  <si>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</si>
  <si>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</si>
  <si>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</si>
  <si>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</si>
  <si>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</si>
  <si>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</si>
  <si>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</si>
  <si>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</si>
  <si>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</si>
  <si>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</si>
  <si>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</si>
  <si>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</si>
  <si>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</si>
  <si>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</si>
  <si>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</si>
  <si>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</si>
  <si>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</si>
  <si>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</si>
  <si>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</si>
  <si>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</si>
  <si>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</si>
  <si>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</si>
  <si>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</si>
  <si>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</si>
  <si>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</si>
  <si>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</si>
  <si>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</si>
  <si>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</si>
  <si>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</si>
  <si>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</si>
  <si>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</si>
  <si>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</si>
  <si>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</si>
  <si>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</si>
  <si>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</si>
  <si>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</si>
  <si>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</si>
  <si>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</si>
  <si>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</si>
  <si>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</si>
  <si>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</si>
  <si>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</si>
  <si>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</si>
  <si>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</si>
  <si>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</si>
  <si>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</si>
  <si>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</si>
  <si>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</si>
  <si>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</si>
  <si>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</si>
  <si>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</si>
  <si>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</si>
  <si>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</si>
  <si>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</si>
  <si>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</si>
  <si>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</si>
  <si>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</si>
  <si>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</si>
  <si>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</si>
  <si>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</si>
  <si>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</si>
  <si>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</si>
  <si>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</si>
  <si>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</si>
  <si>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</si>
  <si>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</si>
  <si>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</si>
  <si>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</si>
  <si>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</si>
  <si>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</si>
  <si>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</si>
  <si>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</si>
  <si>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</si>
  <si>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</si>
  <si>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</si>
  <si>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</si>
  <si>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</si>
  <si>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</si>
  <si>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</si>
  <si>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</si>
  <si>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</si>
  <si>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</si>
  <si>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</si>
  <si>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</si>
  <si>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</si>
  <si>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</si>
  <si>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</si>
  <si>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</si>
  <si>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</si>
  <si>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</si>
  <si>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</si>
  <si>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</si>
  <si>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</si>
  <si>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</si>
  <si>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</si>
  <si>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</si>
  <si>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</si>
  <si>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</si>
  <si>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</si>
  <si>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</si>
  <si>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</si>
  <si>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</si>
  <si>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</si>
  <si>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</si>
  <si>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</si>
  <si>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</si>
  <si>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</si>
  <si>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</si>
  <si>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</si>
  <si>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</si>
  <si>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</si>
  <si>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</si>
  <si>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</si>
  <si>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</si>
  <si>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</si>
  <si>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</si>
  <si>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</si>
  <si>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</si>
  <si>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</si>
  <si>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</si>
  <si>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</si>
  <si>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</si>
  <si>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</si>
  <si>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</si>
  <si>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</si>
  <si>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</si>
  <si>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</si>
  <si>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</si>
  <si>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</si>
  <si>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</si>
  <si>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</si>
  <si>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</si>
  <si>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</si>
  <si>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</si>
  <si>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</si>
  <si>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</si>
  <si>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</si>
  <si>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</si>
  <si>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</si>
  <si>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</si>
  <si>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</si>
  <si>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</si>
  <si>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</si>
  <si>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</si>
  <si>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</si>
  <si>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</si>
  <si>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</si>
  <si>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</si>
  <si>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</si>
  <si>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</si>
  <si>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</si>
  <si>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</si>
  <si>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</si>
  <si>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</si>
  <si>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</si>
  <si>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</si>
  <si>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</si>
  <si>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</si>
  <si>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</si>
  <si>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</si>
  <si>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</si>
  <si>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</si>
  <si>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</si>
  <si>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</si>
  <si>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</si>
  <si>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</si>
  <si>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</si>
  <si>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</si>
  <si>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</si>
  <si>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</si>
  <si>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</si>
  <si>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</si>
  <si>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</si>
  <si>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</si>
  <si>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</si>
  <si>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</si>
  <si>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</si>
  <si>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</si>
  <si>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</si>
  <si>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</si>
  <si>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</si>
  <si>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</si>
  <si>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</si>
  <si>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</si>
  <si>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</si>
  <si>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</si>
  <si>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</si>
  <si>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</si>
  <si>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</si>
  <si>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</si>
  <si>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</si>
  <si>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</si>
  <si>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</si>
  <si>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</si>
  <si>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</si>
  <si>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</si>
  <si>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</si>
  <si>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</si>
  <si>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</si>
  <si>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</si>
  <si>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</si>
  <si>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</si>
  <si>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</si>
  <si>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</si>
  <si>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</si>
  <si>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</si>
  <si>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</si>
  <si>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</si>
  <si>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</si>
  <si>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</si>
  <si>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</si>
  <si>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</si>
  <si>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</si>
  <si>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</si>
  <si>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</si>
  <si>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</si>
  <si>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</si>
  <si>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</si>
  <si>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</si>
  <si>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</si>
  <si>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</si>
  <si>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</si>
  <si>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</si>
  <si>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</si>
  <si>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</si>
  <si>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</si>
  <si>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</si>
  <si>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</si>
  <si>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</si>
  <si>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</si>
  <si>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</si>
  <si>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</si>
  <si>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</si>
  <si>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</si>
  <si>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</si>
  <si>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</si>
  <si>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</si>
  <si>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</si>
  <si>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</si>
  <si>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</si>
  <si>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</si>
  <si>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</si>
  <si>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</si>
  <si>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</si>
  <si>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</si>
  <si>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</si>
  <si>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</si>
  <si>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</si>
  <si>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</si>
  <si>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</si>
  <si>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</si>
  <si>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</si>
  <si>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</si>
  <si>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</si>
  <si>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</si>
  <si>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</si>
  <si>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</si>
  <si>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</si>
  <si>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</si>
  <si>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</si>
  <si>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</si>
  <si>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</si>
  <si>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</si>
  <si>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</si>
  <si>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</si>
  <si>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</si>
  <si>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</si>
  <si>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</si>
  <si>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</si>
  <si>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</si>
  <si>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</si>
  <si>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</si>
  <si>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</si>
  <si>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</si>
  <si>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</si>
  <si>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</si>
  <si>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</si>
  <si>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</si>
  <si>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</si>
  <si>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</si>
  <si>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</si>
  <si>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</si>
  <si>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</si>
  <si>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</si>
  <si>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</si>
  <si>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</si>
  <si>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</si>
  <si>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</si>
  <si>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</si>
  <si>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</si>
  <si>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</si>
  <si>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</si>
  <si>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</si>
  <si>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</si>
  <si>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</si>
  <si>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</si>
  <si>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</si>
  <si>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</si>
  <si>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</si>
  <si>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</si>
  <si>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</si>
  <si>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</si>
  <si>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</si>
  <si>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</si>
  <si>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</si>
  <si>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</si>
  <si>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</si>
  <si>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</si>
  <si>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</si>
  <si>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</si>
  <si>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</si>
  <si>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</si>
  <si>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</si>
  <si>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</si>
  <si>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</si>
  <si>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</si>
  <si>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</si>
  <si>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</si>
  <si>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</si>
  <si>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</si>
  <si>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</si>
  <si>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</si>
  <si>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</si>
  <si>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</si>
  <si>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</si>
  <si>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</si>
  <si>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</si>
  <si>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</si>
  <si>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</si>
  <si>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</si>
  <si>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</si>
  <si>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</si>
  <si>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</si>
  <si>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</si>
  <si>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</si>
  <si>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</si>
  <si>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</si>
  <si>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</si>
  <si>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</si>
  <si>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</si>
  <si>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</si>
  <si>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</si>
  <si>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</si>
  <si>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</si>
  <si>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</si>
  <si>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</si>
  <si>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</si>
  <si>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</si>
  <si>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</si>
  <si>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</si>
  <si>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</si>
  <si>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</si>
  <si>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</si>
  <si>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</si>
  <si>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</si>
  <si>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</si>
  <si>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</si>
  <si>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</si>
  <si>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</si>
  <si>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</si>
  <si>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</si>
  <si>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</si>
  <si>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</si>
  <si>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</si>
  <si>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</si>
  <si>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</si>
  <si>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</si>
  <si>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</si>
  <si>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</si>
  <si>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</si>
  <si>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</si>
  <si>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</si>
  <si>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</si>
  <si>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</si>
  <si>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</si>
  <si>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</si>
  <si>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</si>
  <si>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</si>
  <si>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</si>
  <si>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</si>
  <si>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</si>
  <si>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</si>
  <si>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</si>
  <si>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</si>
  <si>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</si>
  <si>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</si>
  <si>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</si>
  <si>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</si>
  <si>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</si>
  <si>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</si>
  <si>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</si>
  <si>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</si>
  <si>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</si>
  <si>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</si>
  <si>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</si>
  <si>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</si>
  <si>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</si>
  <si>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</si>
  <si>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</si>
  <si>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</si>
  <si>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</si>
  <si>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</si>
  <si>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</si>
  <si>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</si>
  <si>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</si>
  <si>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</si>
  <si>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</si>
  <si>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</si>
  <si>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</si>
  <si>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</si>
  <si>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</si>
  <si>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</si>
  <si>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</si>
  <si>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</si>
  <si>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</si>
  <si>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</si>
  <si>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</si>
  <si>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</si>
  <si>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</si>
  <si>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</si>
  <si>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</si>
  <si>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</si>
  <si>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</si>
  <si>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</si>
  <si>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</si>
  <si>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</si>
  <si>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</si>
  <si>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</si>
  <si>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</si>
  <si>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</si>
  <si>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</si>
  <si>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</si>
  <si>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</si>
  <si>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</si>
  <si>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</si>
  <si>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</si>
  <si>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</si>
  <si>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</si>
  <si>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</si>
  <si>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</si>
  <si>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</si>
  <si>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</si>
  <si>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</si>
  <si>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</si>
  <si>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</si>
  <si>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</si>
  <si>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</si>
  <si>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</si>
  <si>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</si>
  <si>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</si>
  <si>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</si>
  <si>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</si>
  <si>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</si>
  <si>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</si>
  <si>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</si>
  <si>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</si>
  <si>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</si>
  <si>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</si>
  <si>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</si>
  <si>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</si>
  <si>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</si>
  <si>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</si>
  <si>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</si>
  <si>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</si>
  <si>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</si>
  <si>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</si>
  <si>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</si>
  <si>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</si>
  <si>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</si>
  <si>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</si>
  <si>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</si>
  <si>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</si>
  <si>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</si>
  <si>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</si>
  <si>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</si>
  <si>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</si>
  <si>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</si>
  <si>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</si>
  <si>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</si>
  <si>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</si>
  <si>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</si>
  <si>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</si>
  <si>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</si>
  <si>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</si>
  <si>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</si>
  <si>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</si>
  <si>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</si>
  <si>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</si>
  <si>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</si>
  <si>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</si>
  <si>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</si>
  <si>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</si>
  <si>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</si>
  <si>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</si>
  <si>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</si>
  <si>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</si>
  <si>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</si>
  <si>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</si>
  <si>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</si>
  <si>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</si>
  <si>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</si>
  <si>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</si>
  <si>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</si>
  <si>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</si>
  <si>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</si>
  <si>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</si>
  <si>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</si>
  <si>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</si>
  <si>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</si>
  <si>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</si>
  <si>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</si>
  <si>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</si>
  <si>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</si>
  <si>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</si>
  <si>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</si>
  <si>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</si>
  <si>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</si>
  <si>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</si>
  <si>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</si>
  <si>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</si>
  <si>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</si>
  <si>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</si>
  <si>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</si>
  <si>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</si>
  <si>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</si>
  <si>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</si>
  <si>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</si>
  <si>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</si>
  <si>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</si>
  <si>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</si>
  <si>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</si>
  <si>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</si>
  <si>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</si>
  <si>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</si>
  <si>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</si>
  <si>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</si>
  <si>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</si>
  <si>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</si>
  <si>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</si>
  <si>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</si>
  <si>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</si>
  <si>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</si>
  <si>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</si>
  <si>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</si>
  <si>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</si>
  <si>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</si>
  <si>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</si>
  <si>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</si>
  <si>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</si>
  <si>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</si>
  <si>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</si>
  <si>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</si>
  <si>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</si>
  <si>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</si>
  <si>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</si>
  <si>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</si>
  <si>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</si>
  <si>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</si>
  <si>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</si>
  <si>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</si>
  <si>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</si>
  <si>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</si>
  <si>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</si>
  <si>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</si>
  <si>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</si>
  <si>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</si>
  <si>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</si>
  <si>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</si>
  <si>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</si>
  <si>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</si>
  <si>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</si>
  <si>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</si>
  <si>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</si>
  <si>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</si>
  <si>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</si>
  <si>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</si>
  <si>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</si>
  <si>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</si>
  <si>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</si>
  <si>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</si>
  <si>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</si>
  <si>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</si>
  <si>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</si>
  <si>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</si>
  <si>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</si>
  <si>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</si>
  <si>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</si>
  <si>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</si>
  <si>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</si>
  <si>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</si>
  <si>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</si>
  <si>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</si>
  <si>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</si>
  <si>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</si>
  <si>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</si>
  <si>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</si>
  <si>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</si>
  <si>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</si>
  <si>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</si>
  <si>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</si>
  <si>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</si>
  <si>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</si>
  <si>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</si>
  <si>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</si>
  <si>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</si>
  <si>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</si>
  <si>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</si>
  <si>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</si>
  <si>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</si>
  <si>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</si>
  <si>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</si>
  <si>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</si>
  <si>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</si>
  <si>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</si>
  <si>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</si>
  <si>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</si>
  <si>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</si>
  <si>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</si>
  <si>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</si>
  <si>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</si>
  <si>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</si>
  <si>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</si>
  <si>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</si>
  <si>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</si>
  <si>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</si>
  <si>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</si>
  <si>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</si>
  <si>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</si>
  <si>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</si>
  <si>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</si>
  <si>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</si>
  <si>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</si>
  <si>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</si>
  <si>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</si>
  <si>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</si>
  <si>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</si>
  <si>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</si>
  <si>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</si>
  <si>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</si>
  <si>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</si>
  <si>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</si>
  <si>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</si>
  <si>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</si>
  <si>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</si>
  <si>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</si>
  <si>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</si>
  <si>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</si>
  <si>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</si>
  <si>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</si>
  <si>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</si>
  <si>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</si>
  <si>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</si>
  <si>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</si>
  <si>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</si>
  <si>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</si>
  <si>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</si>
  <si>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</si>
  <si>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</si>
  <si>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</si>
  <si>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</si>
  <si>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</si>
  <si>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</si>
  <si>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</si>
  <si>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</si>
  <si>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</si>
  <si>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</si>
  <si>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</si>
  <si>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</si>
  <si>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</si>
  <si>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</si>
  <si>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</si>
  <si>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</si>
  <si>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</si>
  <si>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</si>
  <si>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</si>
  <si>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</si>
  <si>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</si>
  <si>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</si>
  <si>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</si>
  <si>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</si>
  <si>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</si>
  <si>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</si>
  <si>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</si>
  <si>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</si>
  <si>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</si>
  <si>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</si>
  <si>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</si>
  <si>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</si>
  <si>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</si>
  <si>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</si>
  <si>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</si>
  <si>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</si>
  <si>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</si>
  <si>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</si>
  <si>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</si>
  <si>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</si>
  <si>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</si>
  <si>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</si>
  <si>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</si>
  <si>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</si>
  <si>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</si>
  <si>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</si>
  <si>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</si>
  <si>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</si>
  <si>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</si>
  <si>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</si>
  <si>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</si>
  <si>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</si>
  <si>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</si>
  <si>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</si>
  <si>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</si>
  <si>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</si>
  <si>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</si>
  <si>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</si>
  <si>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</si>
  <si>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</si>
  <si>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</si>
  <si>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</si>
  <si>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</si>
  <si>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</si>
  <si>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</si>
  <si>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</si>
  <si>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</si>
  <si>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</si>
  <si>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</si>
  <si>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</si>
  <si>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</si>
  <si>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</si>
  <si>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</si>
  <si>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</si>
  <si>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</si>
  <si>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</si>
  <si>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</si>
  <si>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</si>
  <si>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</si>
  <si>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</si>
  <si>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</si>
  <si>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</si>
  <si>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</si>
  <si>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</si>
  <si>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</si>
  <si>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</si>
  <si>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</si>
  <si>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</si>
  <si>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</si>
  <si>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</si>
  <si>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</si>
  <si>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</si>
  <si>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</si>
  <si>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</si>
  <si>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</si>
  <si>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</si>
  <si>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</si>
  <si>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</si>
  <si>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</si>
  <si>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</si>
  <si>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</si>
  <si>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</si>
  <si>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</si>
  <si>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</si>
  <si>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</si>
  <si>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</si>
  <si>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</si>
  <si>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</si>
  <si>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</si>
  <si>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</si>
  <si>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</si>
  <si>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</si>
  <si>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</si>
  <si>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</si>
  <si>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</si>
  <si>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</si>
  <si>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</si>
  <si>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</si>
  <si>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</si>
  <si>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</si>
  <si>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</si>
  <si>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</si>
  <si>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</si>
  <si>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</si>
  <si>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</si>
  <si>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</si>
  <si>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</si>
  <si>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</si>
  <si>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</si>
  <si>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</si>
  <si>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</si>
  <si>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</si>
  <si>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</si>
  <si>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</si>
  <si>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</si>
  <si>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</si>
  <si>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</si>
  <si>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</si>
  <si>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</si>
  <si>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</si>
  <si>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</si>
  <si>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</si>
  <si>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</si>
  <si>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</si>
  <si>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</si>
  <si>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</si>
  <si>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</si>
  <si>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</si>
  <si>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</si>
  <si>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</si>
  <si>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</si>
  <si>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</si>
  <si>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</si>
  <si>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</si>
  <si>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</si>
  <si>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</si>
  <si>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</si>
  <si>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</si>
  <si>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</si>
  <si>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</si>
  <si>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</si>
  <si>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</si>
  <si>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</si>
  <si>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</si>
  <si>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</si>
  <si>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</si>
  <si>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</si>
  <si>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</si>
  <si>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</si>
  <si>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</si>
  <si>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</si>
  <si>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</si>
  <si>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</si>
  <si>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</si>
  <si>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</si>
  <si>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</si>
  <si>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</si>
  <si>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</si>
  <si>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</si>
  <si>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</si>
  <si>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</si>
  <si>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</si>
  <si>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</si>
  <si>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</si>
  <si>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</si>
  <si>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</si>
  <si>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</si>
  <si>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</si>
  <si>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</si>
  <si>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</si>
  <si>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</si>
  <si>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</si>
  <si>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</si>
  <si>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</si>
  <si>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</si>
  <si>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</si>
  <si>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</si>
  <si>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</si>
  <si>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</si>
  <si>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</si>
  <si>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</si>
  <si>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</si>
  <si>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</si>
  <si>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</si>
  <si>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</si>
  <si>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</si>
  <si>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</si>
  <si>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</si>
  <si>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</si>
  <si>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</si>
  <si>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</si>
  <si>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</si>
  <si>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</si>
  <si>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</si>
  <si>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</si>
  <si>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</si>
  <si>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</si>
  <si>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</si>
  <si>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</si>
  <si>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</si>
  <si>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</si>
  <si>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</si>
  <si>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</si>
  <si>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</si>
  <si>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</si>
  <si>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</si>
  <si>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</si>
  <si>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</si>
  <si>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</si>
  <si>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</si>
  <si>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</si>
  <si>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</si>
  <si>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</si>
  <si>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</si>
  <si>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</si>
  <si>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</si>
  <si>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</si>
  <si>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</si>
  <si>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</si>
  <si>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</si>
  <si>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</si>
  <si>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</si>
  <si>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</si>
  <si>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</si>
  <si>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</si>
  <si>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</si>
  <si>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</si>
  <si>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</si>
  <si>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</si>
  <si>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</si>
  <si>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</si>
  <si>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</si>
  <si>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</si>
  <si>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</si>
  <si>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</si>
  <si>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</si>
  <si>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</si>
  <si>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</si>
  <si>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</si>
  <si>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</si>
  <si>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</si>
  <si>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</si>
  <si>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</si>
  <si>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</si>
  <si>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</si>
  <si>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</si>
  <si>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</si>
  <si>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</si>
  <si>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</si>
  <si>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</si>
  <si>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</si>
  <si>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</si>
  <si>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</si>
  <si>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</si>
  <si>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</si>
  <si>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</si>
  <si>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</si>
  <si>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</si>
  <si>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</si>
  <si>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</si>
  <si>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</si>
  <si>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</si>
  <si>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</si>
  <si>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</si>
  <si>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</si>
  <si>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</si>
  <si>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</si>
  <si>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</si>
  <si>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</si>
  <si>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</si>
  <si>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</si>
  <si>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</si>
  <si>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</si>
  <si>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</si>
  <si>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</si>
  <si>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</si>
  <si>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</si>
  <si>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</si>
  <si>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</si>
  <si>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</si>
  <si>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</si>
  <si>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</si>
  <si>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</si>
  <si>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</si>
  <si>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</si>
  <si>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</si>
  <si>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</si>
  <si>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</si>
  <si>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</si>
  <si>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</si>
  <si>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</si>
  <si>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</si>
  <si>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</si>
  <si>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</si>
  <si>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</si>
  <si>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</si>
  <si>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</si>
  <si>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</si>
  <si>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</si>
  <si>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</si>
  <si>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</si>
  <si>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</si>
  <si>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</si>
  <si>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</si>
  <si>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</si>
  <si>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</si>
  <si>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</si>
  <si>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</si>
  <si>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</si>
  <si>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</si>
  <si>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</si>
  <si>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</si>
  <si>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</si>
  <si>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</si>
  <si>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</si>
  <si>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</si>
  <si>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</si>
  <si>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</si>
  <si>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</si>
  <si>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</si>
  <si>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</si>
  <si>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</si>
  <si>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</si>
  <si>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</si>
  <si>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</si>
  <si>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</si>
  <si>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</si>
  <si>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</si>
  <si>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</si>
  <si>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</si>
  <si>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</si>
  <si>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</si>
  <si>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</si>
  <si>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</si>
  <si>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</si>
  <si>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</si>
  <si>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</si>
  <si>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</si>
  <si>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</si>
  <si>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</si>
  <si>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</si>
  <si>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</si>
  <si>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</si>
  <si>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</si>
  <si>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</si>
  <si>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</si>
  <si>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</si>
  <si>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</si>
  <si>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</si>
  <si>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</si>
  <si>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</si>
  <si>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</si>
  <si>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</si>
  <si>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</si>
  <si>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</si>
  <si>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</si>
  <si>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</si>
  <si>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</si>
  <si>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</si>
  <si>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</si>
  <si>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</si>
  <si>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</si>
  <si>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</si>
  <si>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</si>
  <si>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</si>
  <si>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</si>
  <si>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</si>
  <si>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</si>
  <si>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</si>
  <si>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</si>
  <si>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</si>
  <si>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</si>
  <si>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</si>
  <si>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</si>
  <si>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</si>
  <si>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</si>
  <si>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</si>
  <si>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</si>
  <si>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</si>
  <si>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</si>
  <si>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</si>
  <si>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</si>
  <si>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</si>
  <si>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</si>
  <si>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</si>
  <si>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</si>
  <si>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</si>
  <si>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</si>
  <si>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</si>
  <si>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</si>
  <si>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</si>
  <si>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</si>
  <si>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</si>
  <si>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</si>
  <si>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</si>
  <si>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</si>
  <si>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</si>
  <si>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</si>
  <si>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</si>
  <si>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</si>
  <si>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</si>
  <si>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</si>
  <si>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</si>
  <si>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</si>
  <si>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</si>
  <si>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</si>
  <si>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</si>
  <si>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</si>
  <si>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</si>
  <si>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</si>
  <si>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</si>
  <si>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</si>
  <si>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</si>
  <si>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</si>
  <si>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</si>
  <si>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</si>
  <si>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</si>
  <si>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</si>
  <si>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</si>
  <si>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</si>
  <si>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</si>
  <si>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</si>
  <si>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</si>
  <si>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</si>
  <si>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</si>
  <si>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</si>
  <si>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</si>
  <si>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</si>
  <si>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</si>
  <si>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</si>
  <si>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</si>
  <si>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</si>
  <si>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</si>
  <si>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</si>
  <si>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</si>
  <si>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</si>
  <si>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</si>
  <si>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</si>
  <si>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</si>
  <si>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</si>
  <si>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</si>
  <si>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</si>
  <si>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</si>
  <si>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</si>
  <si>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</si>
  <si>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</si>
  <si>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</si>
  <si>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</si>
  <si>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</si>
  <si>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</si>
  <si>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</si>
  <si>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</si>
  <si>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</si>
  <si>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</si>
  <si>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</si>
  <si>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</si>
  <si>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</si>
  <si>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</si>
  <si>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</si>
  <si>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</si>
  <si>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</si>
  <si>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</si>
  <si>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</si>
  <si>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</si>
  <si>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</si>
  <si>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</si>
  <si>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</si>
  <si>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</si>
  <si>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</si>
  <si>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</si>
  <si>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</si>
  <si>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</si>
  <si>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</si>
  <si>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</si>
  <si>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</si>
  <si>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</si>
  <si>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</si>
  <si>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</si>
  <si>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</si>
  <si>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</si>
  <si>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</si>
  <si>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</si>
  <si>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</si>
  <si>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</si>
  <si>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</si>
  <si>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</si>
  <si>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</si>
  <si>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</si>
  <si>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</si>
  <si>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</si>
  <si>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</si>
  <si>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</si>
  <si>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</si>
  <si>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</si>
  <si>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</si>
  <si>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</si>
  <si>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</si>
  <si>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</si>
  <si>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</si>
  <si>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</si>
  <si>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</si>
  <si>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</si>
  <si>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</si>
  <si>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</si>
  <si>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</si>
  <si>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</si>
  <si>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</si>
  <si>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</si>
  <si>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</si>
  <si>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</si>
  <si>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</si>
  <si>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</si>
  <si>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</si>
  <si>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</si>
  <si>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</si>
  <si>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</si>
  <si>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</si>
  <si>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</si>
  <si>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</si>
  <si>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</si>
  <si>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</si>
  <si>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</si>
  <si>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</si>
  <si>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</si>
  <si>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</si>
  <si>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</si>
  <si>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</si>
  <si>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</si>
  <si>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</si>
  <si>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</si>
  <si>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</si>
  <si>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</si>
  <si>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</si>
  <si>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</si>
  <si>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</si>
  <si>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</si>
  <si>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</si>
  <si>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</si>
  <si>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</si>
  <si>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</si>
  <si>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</si>
  <si>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</si>
  <si>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</si>
  <si>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</si>
  <si>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</si>
  <si>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</si>
  <si>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</si>
  <si>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</si>
  <si>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</si>
  <si>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</si>
  <si>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</si>
  <si>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</si>
  <si>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</si>
  <si>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</si>
  <si>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</si>
  <si>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</si>
  <si>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</si>
  <si>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</si>
  <si>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</si>
  <si>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</si>
  <si>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</si>
  <si>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</si>
  <si>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</si>
  <si>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</si>
  <si>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</si>
  <si>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</si>
  <si>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</si>
  <si>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</si>
  <si>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</si>
  <si>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</si>
  <si>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</si>
  <si>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</si>
  <si>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</si>
  <si>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</si>
  <si>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</si>
  <si>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</si>
  <si>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</si>
  <si>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</si>
  <si>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</si>
  <si>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</si>
  <si>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</si>
  <si>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</si>
  <si>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</si>
  <si>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</si>
  <si>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</si>
  <si>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</si>
  <si>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</si>
  <si>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</si>
  <si>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</si>
  <si>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</si>
  <si>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</si>
  <si>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</si>
  <si>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</si>
  <si>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</si>
  <si>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</si>
  <si>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</si>
  <si>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</si>
  <si>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</si>
  <si>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</si>
  <si>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</si>
  <si>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</si>
  <si>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</si>
  <si>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</si>
  <si>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</si>
  <si>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</si>
  <si>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</si>
  <si>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</si>
  <si>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</si>
  <si>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</si>
  <si>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</si>
  <si>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</si>
  <si>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</si>
  <si>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</si>
  <si>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</si>
  <si>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</si>
  <si>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</si>
  <si>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</si>
  <si>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</si>
  <si>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</si>
  <si>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</si>
  <si>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</si>
  <si>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</si>
  <si>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</si>
  <si>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</si>
  <si>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</si>
  <si>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</si>
  <si>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</si>
  <si>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</si>
  <si>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</si>
  <si>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</si>
  <si>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</si>
  <si>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</si>
  <si>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</si>
  <si>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</si>
  <si>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</si>
  <si>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</si>
  <si>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</si>
  <si>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</si>
  <si>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</si>
  <si>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</si>
  <si>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</si>
  <si>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</si>
  <si>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</si>
  <si>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</si>
  <si>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</si>
  <si>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</si>
  <si>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</si>
  <si>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</si>
  <si>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</si>
  <si>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</si>
  <si>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</si>
  <si>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</si>
  <si>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</si>
  <si>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</si>
  <si>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</si>
  <si>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</si>
  <si>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</si>
  <si>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</si>
  <si>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</si>
  <si>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</si>
  <si>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</si>
  <si>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</si>
  <si>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</si>
  <si>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</si>
  <si>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</si>
  <si>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</si>
  <si>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</si>
  <si>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</si>
  <si>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</si>
  <si>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</si>
  <si>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</si>
  <si>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</si>
  <si>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</si>
  <si>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</si>
  <si>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</si>
  <si>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</si>
  <si>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</si>
  <si>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</si>
  <si>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</si>
  <si>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</si>
  <si>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</si>
  <si>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</si>
  <si>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</si>
  <si>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</si>
  <si>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</si>
  <si>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</si>
  <si>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</si>
  <si>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</si>
  <si>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</si>
  <si>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</si>
  <si>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</si>
  <si>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</si>
  <si>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</si>
  <si>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</si>
  <si>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</si>
  <si>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</si>
  <si>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</si>
  <si>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</si>
  <si>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</si>
  <si>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</si>
  <si>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</si>
  <si>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</si>
  <si>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</si>
  <si>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</si>
  <si>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</si>
  <si>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</si>
  <si>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</si>
  <si>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</si>
  <si>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</si>
  <si>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</si>
  <si>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</si>
  <si>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</si>
  <si>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</si>
  <si>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</si>
  <si>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</si>
  <si>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</si>
  <si>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</si>
  <si>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</si>
  <si>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</si>
  <si>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</si>
  <si>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</si>
  <si>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</si>
  <si>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</si>
  <si>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</si>
  <si>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</si>
  <si>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</si>
  <si>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</si>
  <si>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</si>
  <si>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</si>
  <si>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</si>
  <si>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</si>
  <si>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</si>
  <si>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</si>
  <si>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</si>
  <si>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</si>
  <si>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</si>
  <si>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</si>
  <si>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</si>
  <si>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</si>
  <si>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</si>
  <si>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</si>
  <si>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</si>
  <si>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</si>
  <si>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</si>
  <si>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</si>
  <si>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</si>
  <si>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</si>
  <si>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</si>
  <si>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</si>
  <si>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</si>
  <si>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</si>
  <si>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</si>
  <si>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</si>
  <si>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</si>
  <si>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</si>
  <si>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</si>
  <si>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</si>
  <si>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</si>
  <si>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</si>
  <si>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</si>
  <si>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</si>
  <si>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</si>
  <si>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</si>
  <si>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</si>
  <si>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</si>
  <si>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</si>
  <si>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</si>
  <si>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</si>
  <si>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</si>
  <si>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</si>
  <si>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</si>
  <si>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</si>
  <si>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</si>
  <si>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</si>
  <si>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</si>
  <si>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</si>
  <si>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</si>
  <si>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</si>
  <si>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</si>
  <si>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</si>
  <si>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</si>
  <si>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</si>
  <si>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</si>
  <si>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</si>
  <si>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</si>
  <si>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</si>
  <si>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</si>
  <si>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</si>
  <si>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</si>
  <si>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</si>
  <si>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</si>
  <si>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</si>
  <si>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</si>
  <si>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</si>
  <si>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</si>
  <si>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</si>
  <si>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</si>
  <si>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</si>
  <si>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</si>
  <si>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</si>
  <si>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</si>
  <si>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</si>
  <si>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</si>
  <si>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</si>
  <si>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</si>
  <si>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</si>
  <si>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</si>
  <si>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</si>
  <si>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</si>
  <si>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</si>
  <si>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</si>
  <si>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</si>
  <si>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</si>
  <si>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</si>
  <si>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</si>
  <si>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</si>
  <si>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</si>
  <si>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</si>
  <si>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</si>
  <si>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</si>
  <si>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</si>
  <si>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</si>
  <si>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</si>
  <si>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</si>
  <si>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</si>
  <si>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</si>
  <si>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</si>
  <si>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</si>
  <si>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</si>
  <si>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</si>
  <si>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</si>
  <si>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</si>
  <si>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</si>
  <si>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</si>
  <si>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</si>
  <si>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</si>
  <si>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</si>
  <si>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</si>
  <si>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</si>
  <si>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</si>
  <si>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</si>
  <si>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</si>
  <si>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</si>
  <si>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</si>
  <si>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</si>
  <si>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</si>
  <si>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</si>
  <si>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</si>
  <si>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</si>
  <si>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</si>
  <si>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</si>
  <si>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</si>
  <si>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</si>
  <si>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</si>
  <si>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</si>
  <si>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</si>
  <si>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</si>
  <si>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</si>
  <si>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</si>
  <si>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</si>
  <si>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</si>
  <si>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</si>
  <si>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</si>
  <si>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</si>
  <si>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</si>
  <si>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</si>
  <si>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</si>
  <si>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</si>
  <si>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</si>
  <si>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</si>
  <si>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</si>
  <si>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</si>
  <si>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</si>
  <si>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</si>
  <si>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</si>
  <si>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</si>
  <si>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</si>
  <si>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</si>
  <si>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</si>
  <si>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</si>
  <si>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</si>
  <si>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</si>
  <si>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</si>
  <si>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</si>
  <si>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</si>
  <si>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</si>
  <si>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</si>
  <si>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</si>
  <si>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</si>
  <si>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</si>
  <si>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</si>
  <si>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</si>
  <si>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</si>
  <si>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</si>
  <si>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</si>
  <si>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</si>
  <si>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</si>
  <si>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</si>
  <si>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</si>
  <si>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</si>
  <si>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</si>
  <si>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</si>
  <si>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</si>
  <si>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</si>
  <si>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</si>
  <si>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</si>
  <si>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</si>
  <si>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</si>
  <si>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</si>
  <si>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</si>
  <si>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</si>
  <si>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</si>
  <si>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</si>
  <si>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</si>
  <si>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</si>
  <si>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</si>
  <si>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</si>
  <si>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</si>
  <si>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</si>
  <si>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</si>
  <si>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</si>
  <si>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</si>
  <si>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</si>
  <si>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</si>
  <si>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</si>
  <si>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</si>
  <si>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</si>
  <si>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</si>
  <si>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</si>
  <si>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</si>
  <si>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</si>
  <si>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</si>
  <si>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</si>
  <si>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</si>
  <si>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</si>
  <si>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</si>
  <si>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</si>
  <si>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</si>
  <si>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</si>
  <si>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</si>
  <si>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</si>
  <si>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</si>
  <si>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</si>
  <si>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</si>
  <si>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</si>
  <si>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</si>
  <si>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</si>
  <si>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</si>
  <si>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</si>
  <si>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</si>
  <si>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</si>
  <si>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</si>
  <si>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</si>
  <si>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</si>
  <si>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</si>
  <si>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</si>
  <si>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</si>
  <si>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</si>
  <si>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</si>
  <si>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</si>
  <si>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</si>
  <si>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</si>
  <si>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</si>
  <si>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</si>
  <si>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</si>
  <si>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</si>
  <si>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</si>
  <si>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</si>
  <si>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</si>
  <si>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</si>
  <si>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</si>
  <si>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</si>
  <si>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</si>
  <si>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</si>
  <si>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</si>
  <si>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</si>
  <si>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</si>
  <si>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</si>
  <si>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</si>
  <si>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</si>
  <si>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</si>
  <si>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</si>
  <si>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</si>
  <si>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</si>
  <si>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</si>
  <si>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</si>
  <si>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</si>
  <si>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</si>
  <si>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</si>
  <si>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</si>
  <si>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</si>
  <si>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</si>
  <si>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</si>
  <si>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</si>
  <si>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</si>
  <si>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</si>
  <si>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</si>
  <si>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</si>
  <si>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</si>
  <si>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</si>
  <si>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</si>
  <si>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</si>
  <si>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</si>
  <si>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</si>
  <si>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</si>
  <si>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</si>
  <si>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</si>
  <si>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</si>
  <si>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</si>
  <si>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</si>
  <si>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</si>
  <si>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</si>
  <si>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</si>
  <si>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</si>
  <si>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</si>
  <si>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</si>
  <si>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</si>
  <si>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</si>
  <si>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</si>
  <si>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</si>
  <si>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</si>
  <si>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</si>
  <si>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</si>
  <si>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</si>
  <si>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</si>
  <si>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</si>
  <si>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</si>
  <si>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</si>
  <si>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</si>
  <si>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</si>
  <si>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</si>
  <si>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</si>
  <si>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</si>
  <si>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</si>
  <si>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</si>
  <si>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</si>
  <si>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</si>
  <si>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</si>
  <si>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</si>
  <si>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</si>
  <si>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</si>
  <si>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</si>
  <si>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</si>
  <si>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</si>
  <si>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</si>
  <si>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</si>
  <si>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</si>
  <si>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</si>
  <si>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</si>
  <si>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</si>
  <si>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</si>
  <si>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</si>
  <si>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</si>
  <si>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</si>
  <si>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</si>
  <si>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</si>
  <si>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</si>
  <si>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</si>
  <si>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</si>
  <si>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</si>
  <si>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</si>
  <si>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</si>
  <si>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</si>
  <si>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</si>
  <si>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</si>
  <si>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</si>
  <si>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</si>
  <si>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</si>
  <si>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</si>
  <si>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</si>
  <si>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</si>
  <si>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</si>
  <si>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</si>
  <si>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</si>
  <si>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</si>
  <si>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</si>
  <si>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</si>
  <si>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</si>
  <si>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</si>
  <si>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</si>
  <si>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</si>
  <si>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</si>
  <si>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</si>
  <si>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</si>
  <si>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</si>
  <si>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</si>
  <si>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</si>
  <si>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</si>
  <si>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</si>
  <si>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</si>
  <si>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</si>
  <si>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</si>
  <si>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</si>
  <si>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</si>
  <si>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</si>
  <si>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</si>
  <si>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</si>
  <si>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</si>
  <si>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</si>
  <si>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</si>
  <si>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</si>
  <si>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</si>
  <si>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</si>
  <si>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</si>
  <si>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</si>
  <si>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</si>
  <si>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</si>
  <si>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</si>
  <si>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</si>
  <si>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</si>
  <si>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</si>
  <si>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</si>
  <si>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</si>
  <si>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</si>
  <si>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</si>
  <si>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</si>
  <si>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</si>
  <si>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</si>
  <si>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</si>
  <si>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</si>
  <si>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</si>
  <si>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</si>
  <si>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</si>
  <si>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</si>
  <si>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</si>
  <si>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</si>
  <si>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</si>
  <si>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</si>
  <si>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</si>
  <si>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</si>
  <si>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</si>
  <si>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</si>
  <si>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</si>
  <si>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</si>
  <si>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</si>
  <si>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</si>
  <si>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</si>
  <si>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</si>
  <si>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</si>
  <si>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</si>
  <si>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</si>
  <si>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</si>
  <si>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</si>
  <si>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</si>
  <si>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</si>
  <si>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</si>
  <si>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</si>
  <si>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</si>
  <si>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</si>
  <si>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</si>
  <si>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</si>
  <si>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</si>
  <si>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</si>
  <si>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</si>
  <si>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</si>
  <si>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</si>
  <si>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</si>
  <si>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</si>
  <si>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</si>
  <si>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</si>
  <si>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</si>
  <si>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</si>
  <si>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</si>
  <si>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</si>
  <si>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</si>
  <si>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</si>
  <si>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</si>
  <si>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</si>
  <si>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</si>
  <si>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</si>
  <si>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</si>
  <si>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</si>
  <si>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</si>
  <si>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</si>
  <si>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</si>
  <si>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</si>
  <si>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</si>
  <si>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</si>
  <si>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</si>
  <si>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</si>
  <si>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</si>
  <si>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</si>
  <si>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</si>
  <si>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</si>
  <si>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</si>
  <si>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</si>
  <si>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</si>
  <si>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</si>
  <si>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</si>
  <si>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</si>
  <si>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</si>
  <si>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</si>
  <si>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</si>
  <si>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</si>
  <si>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</si>
  <si>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</si>
  <si>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</si>
  <si>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</si>
  <si>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</si>
  <si>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</si>
  <si>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</si>
  <si>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</si>
  <si>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</si>
  <si>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</si>
  <si>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</si>
  <si>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</si>
  <si>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</si>
  <si>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</si>
  <si>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</si>
  <si>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</si>
  <si>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</si>
  <si>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</si>
  <si>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</si>
  <si>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</si>
  <si>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</si>
  <si>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</si>
  <si>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</si>
  <si>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</si>
  <si>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</si>
  <si>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</si>
  <si>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</si>
  <si>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</si>
  <si>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</si>
  <si>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</si>
  <si>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</si>
  <si>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</si>
  <si>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</si>
  <si>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</si>
  <si>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</si>
  <si>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</si>
  <si>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</si>
  <si>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</si>
  <si>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</si>
  <si>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</si>
  <si>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</si>
  <si>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</si>
  <si>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</si>
  <si>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</si>
  <si>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</si>
  <si>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</si>
  <si>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</si>
  <si>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</si>
  <si>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</si>
  <si>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</si>
  <si>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</si>
  <si>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</si>
  <si>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</si>
  <si>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</si>
  <si>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</si>
  <si>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</si>
  <si>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</si>
  <si>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</si>
  <si>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</si>
  <si>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</si>
  <si>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</si>
  <si>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</si>
  <si>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</si>
  <si>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</si>
  <si>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</si>
  <si>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</si>
  <si>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</si>
  <si>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</si>
  <si>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</si>
  <si>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</si>
  <si>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</si>
  <si>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</si>
  <si>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</si>
  <si>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</si>
  <si>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</si>
  <si>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</si>
  <si>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</si>
  <si>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</si>
  <si>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</si>
  <si>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</si>
  <si>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</si>
  <si>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</si>
  <si>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</si>
  <si>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</si>
  <si>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</si>
  <si>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</si>
  <si>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</si>
  <si>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</si>
  <si>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</si>
  <si>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</si>
  <si>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</si>
  <si>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</si>
  <si>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</si>
  <si>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</si>
  <si>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</si>
  <si>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</si>
  <si>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</si>
  <si>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</si>
  <si>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</si>
  <si>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</si>
  <si>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</si>
  <si>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</si>
  <si>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</si>
  <si>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</si>
  <si>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</si>
  <si>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</si>
  <si>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</si>
  <si>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</si>
  <si>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</si>
  <si>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</si>
  <si>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</si>
  <si>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</si>
  <si>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</si>
  <si>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</si>
  <si>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</si>
  <si>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</si>
  <si>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</si>
  <si>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</si>
  <si>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</si>
  <si>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</si>
  <si>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</si>
  <si>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</si>
  <si>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</si>
  <si>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</si>
  <si>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</si>
  <si>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</si>
  <si>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</si>
  <si>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</si>
  <si>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</si>
  <si>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</si>
  <si>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</si>
  <si>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</si>
  <si>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</si>
  <si>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</si>
  <si>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</si>
  <si>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</si>
  <si>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</si>
  <si>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</si>
  <si>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</si>
  <si>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</si>
  <si>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</si>
  <si>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</si>
  <si>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</si>
  <si>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</si>
  <si>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</si>
  <si>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</si>
  <si>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</si>
  <si>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</si>
  <si>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</si>
  <si>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</si>
  <si>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</si>
  <si>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</si>
  <si>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</si>
  <si>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</si>
  <si>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</si>
  <si>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</si>
  <si>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</si>
  <si>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</si>
  <si>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</si>
  <si>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</si>
  <si>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</si>
  <si>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</si>
  <si>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</si>
  <si>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</si>
  <si>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</si>
  <si>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</si>
  <si>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</si>
  <si>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</si>
  <si>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</si>
  <si>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</si>
  <si>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</si>
  <si>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</si>
  <si>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</si>
  <si>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</si>
  <si>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</si>
  <si>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</si>
  <si>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</si>
  <si>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</si>
  <si>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</si>
  <si>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</si>
  <si>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</si>
  <si>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</si>
  <si>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</si>
  <si>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</si>
  <si>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</si>
  <si>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</si>
  <si>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</si>
  <si>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</si>
  <si>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</si>
  <si>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</si>
  <si>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</si>
  <si>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</si>
  <si>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</si>
  <si>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</si>
  <si>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</si>
  <si>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</si>
  <si>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</si>
  <si>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</si>
  <si>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</si>
  <si>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</si>
  <si>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</si>
  <si>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</si>
  <si>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</si>
  <si>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</si>
  <si>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</si>
  <si>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</si>
  <si>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</si>
  <si>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</si>
  <si>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</si>
  <si>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</si>
  <si>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</si>
  <si>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</si>
  <si>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</si>
  <si>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</si>
  <si>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</si>
  <si>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</si>
  <si>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</si>
  <si>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</si>
  <si>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</si>
  <si>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</si>
  <si>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</si>
  <si>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</si>
  <si>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</si>
  <si>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</si>
  <si>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</si>
  <si>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</si>
  <si>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</si>
  <si>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</si>
  <si>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</si>
  <si>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</si>
  <si>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</si>
  <si>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</si>
  <si>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</si>
  <si>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</si>
  <si>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</si>
  <si>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</si>
  <si>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</si>
  <si>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</si>
  <si>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</si>
  <si>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</si>
  <si>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</si>
  <si>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</si>
  <si>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</si>
  <si>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</si>
  <si>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</si>
  <si>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</si>
  <si>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</si>
  <si>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</si>
  <si>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</si>
  <si>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</si>
  <si>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</si>
  <si>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</si>
  <si>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</si>
  <si>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</si>
  <si>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</si>
  <si>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</si>
  <si>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</si>
  <si>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</si>
  <si>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</si>
  <si>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</si>
  <si>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</si>
  <si>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</si>
  <si>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</si>
  <si>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</si>
  <si>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</si>
  <si>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</si>
  <si>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</si>
  <si>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</si>
  <si>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</si>
  <si>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</si>
  <si>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</si>
  <si>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</si>
  <si>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</si>
  <si>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</si>
  <si>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</si>
  <si>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</si>
  <si>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</si>
  <si>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</si>
  <si>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</si>
  <si>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</si>
  <si>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</si>
  <si>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</si>
  <si>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</si>
  <si>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</si>
  <si>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</si>
  <si>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</si>
  <si>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</si>
  <si>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</si>
  <si>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</si>
  <si>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</si>
  <si>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</si>
  <si>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</si>
  <si>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</si>
  <si>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</si>
  <si>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</si>
  <si>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</si>
  <si>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</si>
  <si>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</si>
  <si>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</si>
  <si>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</si>
  <si>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</si>
  <si>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</si>
  <si>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</si>
  <si>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</si>
  <si>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</si>
  <si>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</si>
  <si>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</si>
  <si>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</si>
  <si>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</si>
  <si>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</si>
  <si>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</si>
  <si>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</si>
  <si>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</si>
  <si>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</si>
  <si>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</si>
  <si>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</si>
  <si>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</si>
  <si>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</si>
  <si>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</si>
  <si>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</si>
  <si>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</si>
  <si>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</si>
  <si>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</si>
  <si>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</si>
  <si>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</si>
  <si>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</si>
  <si>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</si>
  <si>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</si>
  <si>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</si>
  <si>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</si>
  <si>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</si>
  <si>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</si>
  <si>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</si>
  <si>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</si>
  <si>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</si>
  <si>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</si>
  <si>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</si>
  <si>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</si>
  <si>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</si>
  <si>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</si>
  <si>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</si>
  <si>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</si>
  <si>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</si>
  <si>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</si>
  <si>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</si>
  <si>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</si>
  <si>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</si>
  <si>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</si>
  <si>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</si>
  <si>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</si>
  <si>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</si>
  <si>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</si>
  <si>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</si>
  <si>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</si>
  <si>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</si>
  <si>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</si>
  <si>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</si>
  <si>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</si>
  <si>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</si>
  <si>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</si>
  <si>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</si>
  <si>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</si>
  <si>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</si>
  <si>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</si>
  <si>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</si>
  <si>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</si>
  <si>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</si>
  <si>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</si>
  <si>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</si>
  <si>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</si>
  <si>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</si>
  <si>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</si>
  <si>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</si>
  <si>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</si>
  <si>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</si>
  <si>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</si>
  <si>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</si>
  <si>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</si>
  <si>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</si>
  <si>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</si>
  <si>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</si>
  <si>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</si>
  <si>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</si>
  <si>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</si>
  <si>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</si>
  <si>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</si>
  <si>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</si>
  <si>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</si>
  <si>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</si>
  <si>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</si>
  <si>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</si>
  <si>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</si>
  <si>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</si>
  <si>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</si>
  <si>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</si>
  <si>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</si>
  <si>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</si>
  <si>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</si>
  <si>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</si>
  <si>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</si>
  <si>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</si>
  <si>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</si>
  <si>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</si>
  <si>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</si>
  <si>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</si>
  <si>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</si>
  <si>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</si>
  <si>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</si>
  <si>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</si>
  <si>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</si>
  <si>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</si>
  <si>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</si>
  <si>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</si>
  <si>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</si>
  <si>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</si>
  <si>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</si>
  <si>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</si>
  <si>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</si>
  <si>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</si>
  <si>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</si>
  <si>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</si>
  <si>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</si>
  <si>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</si>
  <si>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</si>
  <si>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</si>
  <si>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</si>
  <si>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</si>
  <si>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</si>
  <si>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</si>
  <si>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</si>
  <si>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</si>
  <si>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</si>
  <si>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</si>
  <si>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</si>
  <si>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</si>
  <si>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</si>
  <si>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</si>
  <si>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</si>
  <si>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</si>
  <si>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</si>
  <si>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</si>
  <si>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</si>
  <si>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</si>
  <si>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</si>
  <si>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</si>
  <si>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</si>
  <si>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</si>
  <si>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</si>
  <si>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</si>
  <si>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</si>
  <si>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</si>
  <si>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</si>
  <si>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</si>
  <si>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</si>
  <si>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</si>
  <si>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</si>
  <si>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</si>
  <si>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</si>
  <si>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</si>
  <si>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</si>
  <si>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</si>
  <si>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</si>
  <si>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</si>
  <si>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</si>
  <si>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</si>
  <si>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</si>
  <si>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</si>
  <si>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</si>
  <si>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</si>
  <si>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</si>
  <si>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</si>
  <si>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</si>
  <si>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</si>
  <si>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</si>
  <si>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</si>
  <si>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</si>
  <si>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</si>
  <si>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</si>
  <si>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</si>
  <si>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</si>
  <si>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</si>
  <si>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</si>
  <si>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</si>
  <si>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</si>
  <si>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</si>
  <si>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</si>
  <si>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</si>
  <si>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</si>
  <si>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</si>
  <si>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</si>
  <si>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</si>
  <si>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</si>
  <si>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</si>
  <si>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</si>
  <si>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</si>
  <si>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</si>
  <si>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</si>
  <si>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</si>
  <si>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</si>
  <si>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</si>
  <si>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</si>
  <si>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</si>
  <si>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</si>
  <si>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</si>
  <si>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</si>
  <si>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</si>
  <si>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</si>
  <si>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</si>
  <si>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</si>
  <si>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</si>
  <si>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</si>
  <si>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</si>
  <si>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</si>
  <si>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</si>
  <si>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</si>
  <si>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</si>
  <si>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</si>
  <si>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</si>
  <si>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</si>
  <si>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</si>
  <si>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</si>
  <si>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</si>
  <si>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</si>
  <si>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</si>
  <si>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</si>
  <si>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</si>
  <si>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</si>
  <si>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</si>
  <si>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</si>
  <si>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</si>
  <si>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</si>
  <si>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</si>
  <si>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</si>
  <si>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</si>
  <si>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</si>
  <si>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</si>
  <si>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</si>
  <si>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</si>
  <si>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</si>
  <si>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</si>
  <si>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</si>
  <si>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</si>
  <si>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</si>
  <si>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</si>
  <si>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</si>
  <si>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</si>
  <si>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</si>
  <si>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</si>
  <si>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</si>
  <si>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</si>
  <si>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</si>
  <si>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</si>
  <si>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</si>
  <si>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</si>
  <si>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</si>
  <si>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</si>
  <si>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</si>
  <si>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</si>
  <si>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</si>
  <si>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</si>
  <si>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</si>
  <si>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</si>
  <si>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</si>
  <si>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</si>
  <si>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</si>
  <si>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</si>
  <si>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</si>
  <si>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</si>
  <si>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</si>
  <si>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</si>
  <si>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</si>
  <si>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</si>
  <si>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</si>
  <si>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</si>
  <si>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</si>
  <si>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</si>
  <si>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</si>
  <si>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</si>
  <si>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</si>
  <si>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</si>
  <si>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</si>
  <si>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</si>
  <si>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</si>
  <si>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</si>
  <si>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</si>
  <si>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</si>
  <si>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</si>
  <si>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</si>
  <si>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</si>
  <si>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</si>
  <si>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</si>
  <si>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</si>
  <si>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</si>
  <si>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</si>
  <si>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</si>
  <si>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</si>
  <si>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</si>
  <si>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</si>
  <si>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</si>
  <si>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</si>
  <si>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</si>
  <si>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</si>
  <si>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</si>
  <si>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</si>
  <si>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</si>
  <si>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</si>
  <si>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</si>
  <si>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</si>
  <si>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</si>
  <si>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</si>
  <si>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</si>
  <si>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</si>
  <si>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</si>
  <si>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</si>
  <si>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</si>
  <si>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</si>
  <si>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</si>
  <si>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</si>
  <si>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</si>
  <si>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</si>
  <si>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</si>
  <si>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</si>
  <si>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</si>
  <si>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</si>
  <si>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</si>
  <si>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</si>
  <si>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</si>
  <si>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</si>
  <si>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</si>
  <si>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</si>
  <si>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</si>
  <si>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</si>
  <si>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</si>
  <si>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</si>
  <si>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</si>
  <si>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</si>
  <si>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</si>
  <si>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</si>
  <si>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</si>
  <si>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</si>
  <si>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</si>
  <si>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</si>
  <si>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</si>
  <si>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</si>
  <si>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</si>
  <si>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</si>
  <si>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</si>
  <si>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</si>
  <si>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</si>
  <si>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</si>
  <si>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</si>
  <si>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</si>
  <si>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</si>
  <si>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</si>
  <si>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</si>
  <si>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</si>
  <si>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</si>
  <si>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</si>
  <si>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</si>
  <si>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</si>
  <si>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</si>
  <si>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</si>
  <si>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</si>
  <si>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</si>
  <si>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</si>
  <si>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</si>
  <si>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</si>
  <si>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</si>
  <si>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</si>
  <si>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</si>
  <si>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</si>
  <si>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</si>
  <si>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</si>
  <si>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</si>
  <si>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</si>
  <si>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</si>
  <si>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</si>
  <si>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</si>
  <si>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</si>
  <si>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</si>
  <si>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</si>
  <si>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</si>
  <si>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</si>
  <si>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</si>
  <si>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</si>
  <si>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</si>
  <si>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</si>
  <si>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</si>
  <si>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</si>
  <si>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</si>
  <si>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</si>
  <si>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</si>
  <si>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</si>
  <si>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</si>
  <si>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</si>
  <si>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</si>
  <si>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</si>
  <si>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</si>
  <si>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</si>
  <si>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</si>
  <si>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</si>
  <si>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</si>
  <si>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</si>
  <si>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</si>
  <si>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</si>
  <si>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</si>
  <si>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</si>
  <si>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</si>
  <si>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</si>
  <si>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</si>
  <si>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</si>
  <si>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</si>
  <si>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</si>
  <si>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</si>
  <si>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</si>
  <si>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</si>
  <si>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</si>
  <si>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</si>
  <si>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</si>
  <si>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</si>
  <si>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</si>
  <si>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</si>
  <si>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</si>
  <si>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</si>
  <si>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</si>
  <si>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</si>
  <si>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</si>
  <si>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</si>
  <si>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</si>
  <si>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</si>
  <si>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</si>
  <si>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</si>
  <si>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</si>
  <si>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</si>
  <si>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</si>
  <si>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</si>
  <si>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</si>
  <si>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</si>
  <si>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</si>
  <si>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</si>
  <si>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</si>
  <si>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</si>
  <si>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</si>
  <si>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</si>
  <si>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</si>
  <si>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</si>
  <si>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</si>
  <si>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</si>
  <si>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</si>
  <si>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</si>
  <si>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</si>
  <si>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</si>
  <si>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</si>
  <si>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</si>
  <si>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</si>
  <si>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</si>
  <si>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</si>
  <si>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</si>
  <si>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</si>
  <si>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</si>
  <si>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</si>
  <si>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</si>
  <si>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</si>
  <si>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</si>
  <si>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</si>
  <si>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</si>
  <si>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</si>
  <si>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</si>
  <si>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</si>
  <si>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</si>
  <si>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</si>
  <si>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</si>
  <si>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</si>
  <si>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</si>
  <si>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</si>
  <si>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</si>
  <si>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</si>
  <si>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</si>
  <si>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</si>
  <si>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</si>
  <si>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</si>
  <si>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</si>
  <si>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</si>
  <si>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</si>
  <si>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</si>
  <si>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</si>
  <si>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</si>
  <si>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</si>
  <si>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</si>
  <si>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</si>
  <si>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</si>
  <si>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</si>
  <si>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</si>
  <si>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</si>
  <si>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</si>
  <si>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</si>
  <si>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</si>
  <si>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</si>
  <si>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</si>
  <si>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</si>
  <si>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</si>
  <si>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</si>
  <si>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</si>
  <si>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</si>
  <si>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</si>
  <si>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</si>
  <si>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</si>
  <si>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</si>
  <si>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</si>
  <si>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</si>
  <si>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</si>
  <si>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</si>
  <si>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</si>
  <si>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</si>
  <si>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</si>
  <si>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</si>
  <si>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</si>
  <si>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</si>
  <si>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</si>
  <si>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</si>
  <si>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</si>
  <si>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</si>
  <si>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</si>
  <si>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</si>
  <si>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</si>
  <si>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</si>
  <si>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</si>
  <si>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</si>
  <si>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</si>
  <si>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</si>
  <si>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</si>
  <si>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</si>
  <si>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</si>
  <si>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</si>
  <si>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</si>
  <si>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</si>
  <si>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</si>
  <si>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</si>
  <si>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</si>
  <si>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</si>
  <si>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</si>
  <si>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</si>
  <si>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</si>
  <si>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</si>
  <si>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</si>
  <si>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</si>
  <si>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</si>
  <si>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</si>
  <si>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</si>
  <si>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</si>
  <si>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</si>
  <si>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</si>
  <si>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</si>
  <si>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</si>
  <si>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</si>
  <si>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</si>
  <si>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</si>
  <si>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</si>
  <si>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</si>
  <si>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</si>
  <si>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</si>
  <si>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</si>
  <si>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</si>
  <si>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</si>
  <si>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</si>
  <si>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</si>
  <si>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</si>
  <si>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</si>
  <si>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</si>
  <si>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</si>
  <si>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</si>
  <si>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</si>
  <si>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</si>
  <si>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</si>
  <si>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</si>
  <si>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</si>
  <si>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</si>
  <si>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</si>
  <si>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</si>
  <si>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</si>
  <si>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</si>
  <si>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</si>
  <si>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</si>
  <si>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</si>
  <si>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</si>
  <si>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</si>
  <si>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</si>
  <si>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</si>
  <si>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</si>
  <si>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</si>
  <si>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</si>
  <si>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</si>
  <si>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</si>
  <si>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</si>
  <si>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</si>
  <si>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</si>
  <si>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</si>
  <si>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</si>
  <si>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</si>
  <si>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</si>
  <si>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</si>
  <si>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</si>
  <si>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</si>
  <si>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</si>
  <si>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</si>
  <si>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</si>
  <si>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</si>
  <si>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</si>
  <si>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</si>
  <si>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</si>
  <si>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</si>
  <si>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</si>
  <si>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</si>
  <si>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</si>
  <si>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</si>
  <si>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</si>
  <si>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</si>
  <si>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</si>
  <si>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</si>
  <si>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</si>
  <si>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</si>
  <si>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</si>
  <si>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</si>
  <si>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</si>
  <si>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</si>
  <si>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</si>
  <si>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</si>
  <si>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</si>
  <si>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</si>
  <si>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</si>
  <si>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</si>
  <si>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</si>
  <si>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</si>
  <si>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</si>
  <si>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</si>
  <si>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</si>
  <si>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</si>
  <si>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</si>
  <si>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</si>
  <si>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</si>
  <si>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</si>
  <si>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</si>
  <si>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</si>
  <si>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</si>
  <si>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</si>
  <si>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</si>
  <si>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</si>
  <si>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</si>
  <si>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</si>
  <si>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</si>
  <si>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</si>
  <si>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</si>
  <si>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</si>
  <si>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</si>
  <si>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</si>
  <si>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</si>
  <si>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</si>
  <si>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</si>
  <si>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</si>
  <si>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</si>
  <si>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</si>
  <si>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</si>
  <si>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</si>
  <si>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</si>
  <si>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</si>
  <si>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</si>
  <si>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</si>
  <si>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</si>
  <si>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</si>
  <si>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</si>
  <si>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</si>
  <si>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</si>
  <si>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</si>
  <si>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</si>
  <si>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</si>
  <si>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</si>
  <si>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</si>
  <si>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</si>
  <si>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</si>
  <si>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</si>
  <si>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</si>
  <si>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</si>
  <si>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</si>
  <si>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</si>
  <si>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</si>
  <si>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</si>
  <si>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</si>
  <si>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</si>
  <si>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</si>
  <si>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</si>
  <si>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</si>
  <si>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</si>
  <si>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</si>
  <si>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</si>
  <si>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</si>
  <si>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</si>
  <si>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</si>
  <si>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</si>
  <si>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</si>
  <si>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</si>
  <si>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</si>
  <si>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</si>
  <si>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</si>
  <si>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</si>
  <si>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</si>
  <si>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</si>
  <si>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</si>
  <si>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</si>
  <si>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</si>
  <si>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</si>
  <si>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</si>
  <si>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</si>
  <si>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</si>
  <si>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</si>
  <si>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</si>
  <si>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</si>
  <si>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</si>
  <si>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</si>
  <si>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</si>
  <si>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</si>
  <si>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</si>
  <si>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</si>
  <si>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</si>
  <si>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</si>
  <si>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</si>
  <si>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</si>
  <si>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</si>
  <si>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</si>
  <si>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</si>
  <si>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</si>
  <si>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</si>
  <si>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</si>
  <si>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</si>
  <si>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</si>
  <si>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</si>
  <si>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</si>
  <si>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</si>
  <si>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</si>
  <si>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</si>
  <si>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</si>
  <si>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</si>
  <si>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</si>
  <si>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</si>
  <si>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</si>
  <si>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</si>
  <si>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</si>
  <si>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</si>
  <si>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</si>
  <si>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</si>
  <si>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</si>
  <si>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</si>
  <si>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</si>
  <si>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</si>
  <si>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</si>
  <si>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</si>
  <si>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</si>
  <si>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</si>
  <si>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</si>
  <si>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</si>
  <si>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</si>
  <si>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</si>
  <si>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</si>
  <si>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</si>
  <si>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</si>
  <si>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</si>
  <si>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</si>
  <si>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</si>
  <si>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</si>
  <si>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</si>
  <si>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</si>
  <si>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</si>
  <si>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</si>
  <si>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</si>
  <si>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</si>
  <si>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</si>
  <si>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</si>
  <si>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</si>
  <si>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</si>
  <si>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</si>
  <si>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</si>
  <si>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</si>
  <si>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</si>
  <si>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</si>
  <si>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</si>
  <si>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</si>
  <si>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</si>
  <si>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</si>
  <si>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</si>
  <si>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</si>
  <si>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</si>
  <si>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</si>
  <si>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</si>
  <si>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</si>
  <si>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</si>
  <si>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</si>
  <si>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</si>
  <si>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</si>
  <si>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</si>
  <si>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</si>
  <si>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</si>
  <si>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</si>
  <si>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</si>
  <si>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</si>
  <si>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</si>
  <si>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</si>
  <si>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</si>
  <si>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</si>
  <si>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</si>
  <si>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</si>
  <si>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</si>
  <si>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</si>
  <si>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</si>
  <si>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</si>
  <si>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</si>
  <si>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</si>
  <si>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</si>
  <si>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</si>
  <si>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</si>
  <si>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</si>
  <si>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</si>
  <si>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</si>
  <si>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</si>
  <si>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</si>
  <si>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</si>
  <si>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</si>
  <si>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</si>
  <si>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</si>
  <si>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</si>
  <si>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</si>
  <si>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</si>
  <si>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</si>
  <si>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</si>
  <si>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</si>
  <si>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</si>
  <si>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</si>
  <si>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</si>
  <si>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</si>
  <si>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</si>
  <si>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</si>
  <si>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</si>
  <si>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</si>
  <si>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</si>
  <si>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</si>
  <si>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</si>
  <si>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</si>
  <si>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</si>
  <si>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</si>
  <si>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</si>
  <si>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</si>
  <si>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</si>
  <si>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</si>
  <si>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</si>
  <si>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</si>
  <si>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</si>
  <si>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</si>
  <si>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</si>
  <si>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</si>
  <si>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</si>
  <si>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</si>
  <si>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</si>
  <si>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</si>
  <si>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</si>
  <si>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</si>
  <si>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</si>
  <si>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</si>
  <si>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</si>
  <si>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</si>
  <si>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</si>
  <si>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</si>
  <si>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</si>
  <si>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</si>
  <si>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</si>
  <si>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</si>
  <si>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</si>
  <si>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</si>
  <si>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</si>
  <si>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</si>
  <si>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</si>
  <si>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</si>
  <si>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</si>
  <si>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</si>
  <si>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</si>
  <si>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</si>
  <si>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</si>
  <si>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</si>
  <si>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</si>
  <si>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</si>
  <si>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</si>
  <si>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</si>
  <si>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</si>
  <si>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</si>
  <si>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</si>
  <si>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</si>
  <si>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</si>
  <si>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</si>
  <si>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</si>
  <si>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</si>
  <si>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</si>
  <si>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</si>
  <si>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</si>
  <si>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</si>
  <si>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</si>
  <si>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</si>
  <si>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</si>
  <si>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</si>
  <si>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</si>
  <si>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</si>
  <si>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</si>
  <si>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</si>
  <si>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</si>
  <si>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</si>
  <si>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</si>
  <si>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</si>
  <si>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</si>
  <si>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</si>
  <si>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</si>
  <si>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</si>
  <si>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</si>
  <si>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</si>
  <si>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</si>
  <si>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</si>
  <si>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</si>
  <si>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</si>
  <si>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</si>
  <si>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</si>
  <si>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</si>
  <si>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</si>
  <si>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</si>
  <si>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</si>
  <si>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</si>
  <si>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</si>
  <si>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</si>
  <si>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</si>
  <si>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</si>
  <si>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</si>
  <si>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</si>
  <si>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</si>
  <si>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</si>
  <si>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</si>
  <si>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</si>
  <si>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</si>
  <si>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</si>
  <si>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</si>
  <si>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</si>
  <si>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</si>
  <si>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</si>
  <si>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</si>
  <si>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</si>
  <si>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</si>
  <si>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</si>
  <si>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</si>
  <si>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</si>
  <si>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</si>
  <si>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</si>
  <si>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</si>
  <si>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</si>
  <si>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</si>
  <si>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</si>
  <si>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</si>
  <si>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</si>
  <si>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</si>
  <si>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</si>
  <si>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</si>
  <si>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</si>
  <si>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</si>
  <si>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</si>
  <si>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</si>
  <si>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</si>
  <si>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</si>
  <si>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</si>
  <si>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</si>
  <si>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</si>
  <si>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</si>
  <si>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</si>
  <si>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</si>
  <si>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</si>
  <si>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</si>
  <si>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</si>
  <si>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</si>
  <si>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</si>
  <si>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</si>
  <si>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</si>
  <si>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</si>
  <si>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</si>
  <si>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</si>
  <si>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</si>
  <si>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</si>
  <si>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</si>
  <si>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</si>
  <si>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</si>
  <si>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</si>
  <si>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</si>
  <si>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</si>
  <si>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</si>
  <si>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</si>
  <si>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</si>
  <si>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</si>
  <si>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</si>
  <si>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</si>
  <si>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</si>
  <si>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</si>
  <si>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</si>
  <si>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</si>
  <si>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</si>
  <si>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</si>
  <si>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</si>
  <si>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</si>
  <si>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</si>
  <si>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</si>
  <si>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</si>
  <si>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</si>
  <si>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</si>
  <si>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</si>
  <si>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</si>
  <si>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</si>
  <si>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</si>
  <si>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</si>
  <si>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</si>
  <si>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</si>
  <si>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</si>
  <si>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</si>
  <si>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</si>
  <si>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</si>
  <si>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</si>
  <si>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</si>
  <si>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</si>
  <si>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</si>
  <si>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</si>
  <si>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</si>
  <si>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</si>
  <si>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</si>
  <si>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</si>
  <si>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</si>
  <si>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</si>
  <si>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</si>
  <si>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</si>
  <si>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</si>
  <si>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</si>
  <si>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</si>
  <si>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</si>
  <si>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</si>
  <si>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</si>
  <si>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</si>
  <si>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</si>
  <si>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</si>
  <si>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</si>
  <si>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</si>
  <si>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</si>
  <si>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</si>
  <si>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</si>
  <si>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</si>
  <si>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</si>
  <si>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</si>
  <si>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</si>
  <si>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</si>
  <si>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</si>
  <si>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</si>
  <si>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</si>
  <si>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</si>
  <si>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</si>
  <si>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</si>
  <si>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</si>
  <si>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</si>
  <si>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</si>
  <si>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</si>
  <si>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</si>
  <si>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</si>
  <si>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</si>
  <si>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</si>
  <si>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</si>
  <si>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</si>
  <si>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</si>
  <si>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</si>
  <si>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</si>
  <si>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</si>
  <si>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</si>
  <si>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</si>
  <si>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</si>
  <si>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</si>
  <si>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</si>
  <si>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</si>
  <si>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</si>
  <si>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</si>
  <si>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</si>
  <si>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</si>
  <si>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</si>
  <si>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</si>
  <si>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</si>
  <si>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</si>
  <si>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</si>
  <si>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</si>
  <si>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</si>
  <si>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</si>
  <si>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</si>
  <si>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</si>
  <si>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</si>
  <si>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</si>
  <si>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</si>
  <si>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</si>
  <si>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</si>
  <si>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</si>
  <si>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</si>
  <si>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</si>
  <si>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</si>
  <si>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</si>
  <si>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</si>
  <si>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</si>
  <si>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</si>
  <si>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</si>
  <si>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</si>
  <si>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</si>
  <si>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</si>
  <si>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</si>
  <si>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</si>
  <si>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</si>
  <si>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</si>
  <si>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</si>
  <si>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</si>
  <si>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</si>
  <si>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</si>
  <si>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</si>
  <si>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</si>
  <si>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</si>
  <si>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</si>
  <si>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</si>
  <si>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</si>
  <si>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</si>
  <si>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</si>
  <si>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</si>
  <si>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</si>
  <si>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</si>
  <si>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</si>
  <si>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</si>
  <si>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</si>
  <si>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</si>
  <si>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</si>
  <si>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</si>
  <si>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</si>
  <si>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</si>
  <si>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</si>
  <si>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</si>
  <si>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</si>
  <si>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</si>
  <si>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</si>
  <si>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</si>
  <si>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</si>
  <si>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</si>
  <si>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PCM-20251112-00001323</t>
  </si>
  <si>
    <t xml:space="preserve">at site checking </t>
  </si>
  <si>
    <t xml:space="preserve"> PCM-20250215-00000830 </t>
  </si>
  <si>
    <t>LTE site still down and  site located in aramco area access issue need special permission</t>
  </si>
  <si>
    <t>PCM-20251112-00001025</t>
  </si>
  <si>
    <t>SCECO cut in area and EM team on the way to saving site SQR0079</t>
  </si>
  <si>
    <t>NO PCM</t>
  </si>
  <si>
    <t>SCECO cut in area and 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</si>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</sst>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 totalsRowShown="0" headerRowDxfId="157" dataDxfId="156" headerRowBorderDxfId="154" tableBorderDxfId="155" totalsRowBorderDxfId="153">
  <autoFilter ref="A1:CJ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310.67059918981249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45973.619025115739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45973.619025115739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45973.619025115739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45973.619025115739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45973.619025115739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45973.619025115739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45973.619025115739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45973.619025115739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45973.619025115739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45973.619025115739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45973.619025115739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45973.619025115739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45973.619025115739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45973.619025115739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45973.619025115739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45973.619025115739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45973.619025115739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45973.619025115739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45973.619025115739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45973.619025115739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45973.619025115739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45973.619025115739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45973.619025115739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45973.619025115739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45973.619025115739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45973.619025115739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45973.619025115739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45973.619025115739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45973.619025115739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45973.619025115739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45973.619025115739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45973.619025115739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45973.619025115739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45973.619025115739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45973.619025115739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45973.619025115739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45973.619025115739</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45973.619025115739</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45973.619025115739</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45973.619025115739</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45973.619025115739</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45973.619025115739</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45973.619025115739</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45973.619025115739</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45973.619025115739</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45973.619025115739</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45973.619025115739</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45973.619025115739</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45973.619025115739</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45973.619025115739</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45973.619025115739</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45973.619025115739</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45973.619025115739</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45973.619025115739</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45973.619025115739</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45973.619025115739</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45973.619025115739</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45973.619025115739</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45973.619025115739</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45973.619025115739</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45973.619025115739</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45973.619025115739</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45973.619025115739</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45973.619025115739</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45973.619025115739</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45973.619025115739</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45973.619025115739</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45973.619025115739</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45973.619025115739</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45973.619025115739</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45973.619025115739</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45973.619025115739</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45973.619025115739</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45973.619025115739</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45973.619025115739</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45973.619025115739</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45973.619025115739</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45973.619025115739</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45973.619025115739</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45973.619025115739</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45973.619025115739</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45973.619025115739</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45973.619025115739</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45973.619025115739</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45973.619025115739</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45973.619025115739</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45973.619025115739</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45973.619025115739</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45973.619025115739</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45973.619025115739</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45973.619025115739</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45973.619025115739</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45973.619025115739</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45973.619025115739</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45973.619025115739</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45973.619025115739</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45973.619025115739</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45973.619025115739</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45973.619025115739</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45973.619025115739</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45973.619025115739</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45973.619025115739</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45973.619025115739</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45973.619025115739</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45973.619025115739</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45973.619025115739</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45973.619025115739</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45973.619025115739</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45973.619025115739</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45973.619025115739</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45973.619025115739</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45973.619025115739</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45973.619025115739</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45973.619025115739</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45973.619025115739</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45973.619025115739</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45973.619025115739</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45973.619025115739</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
  <sheetViews>
    <sheetView tabSelected="1"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148.61918715277716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26027</v>
      </c>
      <c r="E4" s="103" t="s">
        <v>39100</v>
      </c>
      <c r="F4" s="104">
        <v>45973.563611111109</v>
      </c>
      <c r="G4" s="105">
        <f t="shared" ref="G4:G8" ca="1" si="1">IFERROR(NOW()-F4,"-")</f>
        <v>5.5414004629710689E-2</v>
      </c>
      <c r="H4" s="104">
        <v>45973.55736111111</v>
      </c>
      <c r="I4" s="18" t="str">
        <f>IFERROR(VLOOKUP(D4,DB!A:F,6,0),"")</f>
        <v>Generator-SG</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45973.619025115739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45973.619025115739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45973.619025115739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45973.619025115739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2">IFERROR(NOW()-F9,"-")</f>
        <v>45973.619025115739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45973.619025115739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45973.619025115739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45973.619025115739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45973.619025115739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45973.619025115739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27"/>
      <c r="B15" s="128" t="str">
        <f>IFERROR(VLOOKUP(D15,DB!A:K,11,0),"")</f>
        <v/>
      </c>
      <c r="C15" s="128"/>
      <c r="D15" s="128"/>
      <c r="E15" s="129"/>
      <c r="F15" s="130"/>
      <c r="G15" s="131">
        <f t="shared" ca="1" si="2"/>
        <v>45973.619025115739</v>
      </c>
      <c r="H15" s="130"/>
      <c r="I15" s="128" t="str">
        <f>IFERROR(VLOOKUP(D15,DB!A:F,6,0),"")</f>
        <v/>
      </c>
      <c r="J15" s="128" t="str">
        <f>IFERROR(VLOOKUP(D15,DB!A:G,7,0),"")</f>
        <v/>
      </c>
      <c r="K15" s="132"/>
      <c r="L15" s="128" t="str">
        <f>IFERROR(VLOOKUP(D15,DB!A:I,9,0),"")</f>
        <v/>
      </c>
      <c r="M15" s="128"/>
      <c r="N15" s="128"/>
      <c r="O15" s="128"/>
      <c r="P15" s="128"/>
      <c r="Q15" s="128"/>
      <c r="R15" s="128"/>
      <c r="S15" s="128"/>
      <c r="T15" s="128"/>
      <c r="U15" s="128"/>
      <c r="V15" s="128"/>
      <c r="W15" s="128"/>
      <c r="X15" s="128"/>
      <c r="Y15" s="128"/>
      <c r="Z15" s="128"/>
      <c r="AA15" s="128"/>
      <c r="AB15" s="128"/>
      <c r="AC15" s="128"/>
      <c r="AD15" s="128"/>
      <c r="AE15" s="128"/>
      <c r="AF15" s="128"/>
      <c r="AG15" s="128"/>
      <c r="AH15" s="128"/>
      <c r="AI15" s="128"/>
      <c r="AJ15" s="128"/>
      <c r="AK15" s="128"/>
      <c r="AL15" s="128"/>
      <c r="AM15" s="128"/>
      <c r="AN15" s="128"/>
      <c r="AO15" s="128"/>
      <c r="AP15" s="128"/>
      <c r="AQ15" s="128"/>
      <c r="AR15" s="128"/>
      <c r="AS15" s="128"/>
      <c r="AT15" s="128"/>
      <c r="AU15" s="128"/>
      <c r="AV15" s="128"/>
      <c r="AW15" s="128"/>
      <c r="AX15" s="128"/>
      <c r="AY15" s="128"/>
      <c r="AZ15" s="128"/>
      <c r="BA15" s="128"/>
      <c r="BB15" s="128"/>
      <c r="BC15" s="128"/>
      <c r="BD15" s="128"/>
      <c r="BE15" s="128"/>
      <c r="BF15" s="128"/>
      <c r="BG15" s="128"/>
      <c r="BH15" s="128"/>
      <c r="BI15" s="128"/>
      <c r="BJ15" s="128"/>
      <c r="BK15" s="128"/>
      <c r="BL15" s="128"/>
      <c r="BM15" s="128"/>
      <c r="BN15" s="128"/>
      <c r="BO15" s="128"/>
      <c r="BP15" s="128"/>
      <c r="BQ15" s="128"/>
      <c r="BR15" s="128"/>
      <c r="BS15" s="128"/>
      <c r="BT15" s="128"/>
      <c r="BU15" s="128"/>
      <c r="BV15" s="128"/>
      <c r="BW15" s="128"/>
      <c r="BX15" s="128"/>
      <c r="BY15" s="128"/>
      <c r="BZ15" s="128"/>
      <c r="CA15" s="128"/>
      <c r="CB15" s="128"/>
      <c r="CC15" s="128"/>
      <c r="CD15" s="128"/>
      <c r="CE15" s="128"/>
      <c r="CF15" s="128"/>
      <c r="CG15" s="128"/>
      <c r="CH15" s="128"/>
      <c r="CI15" s="128"/>
      <c r="CJ15" s="133"/>
    </row>
  </sheetData>
  <dataValidations count="2">
    <dataValidation allowBlank="1" showInputMessage="1" showErrorMessage="1" sqref="E1" xr:uid="{4D935161-CDD3-4592-B877-3FB59C99E142}"/>
    <dataValidation type="list" allowBlank="1" showInputMessage="1" showErrorMessage="1" sqref="E3:E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45973.619025115739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45973.619025115739</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45973.619025115739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45973.619025115739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45973.619025115739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45973.619025115739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45973.619025115739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45973.619025115739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45973.619025115739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45973.619025115739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45973.619025115739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45973.619025115739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45973.619025115739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45973.619025115739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45973.619025115739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45973.619025115739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45973.619025115739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45973.619025115739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45973.619025115739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45973.619025115739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45973.619025115739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45973.619025115739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45973.619025115739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45973.619025115739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45973.619025115739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45973.619025115739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45973.619025115739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45973.619025115739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45973.619025115739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45973.619025115739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45973.619025115739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45973.619025115739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45973.619025115739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45973.619025115739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45973.619025115739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45973.619025115739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45973.619025115739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45973.619025115739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45973.619025115739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45973.619025115739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45973.619025115739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45973.619025115739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45973.619025115739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45973.619025115739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45973.619025115739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45973.619025115739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45973.619025115739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45973.619025115739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45973.619025115739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45973.619025115739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45973.619025115739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45973.619025115739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45973.619025115739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45973.619025115739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45973.619025115739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45973.619025115739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45973.619025115739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45973.619025115739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45973.619025115739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45973.619025115739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45973.619025115739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45973.619025115739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45973.619025115739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45973.619025115739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45973.619025115739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45973.619025115739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45973.619025115739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45973.619025115739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45973.619025115739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45973.619025115739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45973.619025115739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45973.619025115739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45973.619025115739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45973.619025115739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45973.619025115739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45973.619025115739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45973.619025115739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45973.619025115739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45973.619025115739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45973.619025115739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45973.619025115739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45973.619025115739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45973.619025115739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45973.619025115739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45973.619025115739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45973.619025115739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45973.619025115739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45973.619025115739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45973.619025115739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45973.619025115739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45973.619025115739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45973.619025115739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45973.619025115739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45973.619025115739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45973.619025115739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45973.619025115739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45973.619025115739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45973.619025115739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45973.619025115739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45973.619025115739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45973.619025115739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45973.619025115739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45973.619025115739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45973.619025115739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45973.619025115739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45973.619025115739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45973.619025115739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45973.619025115739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45973.619025115739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45973.619025115739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45973.619025115739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45973.619025115739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45973.619025115739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45973.619025115739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45973.619025115739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45973.619025115739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45973.619025115739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45973.619025115739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45973.619025115739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45973.619025115739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45973.619025115739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45973.619025115739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45973.619025115739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45973.619025115739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45973.619025115739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45973.619025115739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45973.619025115739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45973.619025115739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45973.619025115739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45973.619025115739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45973.619025115739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45973.619025115739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45973.619025115739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45973.619025115739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45973.619025115739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45973.619025115739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45973.619025115739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45973.619025115739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45973.619025115739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45973.619025115739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45973.619025115739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45973.619025115739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45973.619025115739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45973.619025115739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45973.619025115739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45973.619025115739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45973.619025115739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45973.619025115739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45973.619025115739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45973.619025115739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45973.619025115739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45973.619025115739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45973.619025115739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45973.619025115739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45973.619025115739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45973.619025115739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45973.619025115739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45973.619025115739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45973.619025115739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45973.619025115739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45973.619025115739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45973.619025115739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45973.619025115739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45973.619025115739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45973.619025115739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45973.619025115739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45973.619025115739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45973.619025115739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45973.619025115739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45973.619025115739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45973.619025115739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45973.619025115739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45973.619025115739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45973.619025115739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45973.619025115739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45973.619025115739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45973.619025115739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45973.619025115739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45973.619025115739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45973.619025115739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45973.619025115739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45973.619025115739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45973.619025115739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45973.619025115739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45973.619025115739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45973.619025115739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45973.619025115739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45973.619025115739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45973.619025115739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45973.619025115739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45973.619025115739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45973.619025115739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45973.619025115739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45973.619025115739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45973.619025115739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45973.619025115739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45973.619025115739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45973.619025115739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45973.619025115739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45973.619025115739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45973.619025115739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45973.619025115739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45973.619025115739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45973.619025115739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45973.619025115739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45973.619025115739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45973.619025115739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45973.619025115739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45973.619025115739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45973.619025115739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45973.619025115739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45973.619025115739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45973.619025115739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45973.619025115739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45973.619025115739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45973.619025115739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45973.619025115739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45973.619025115739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45973.619025115739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45973.619025115739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45973.619025115739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45973.619025115739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45973.619025115739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45973.619025115739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45973.619025115739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45973.619025115739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45973.619025115739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45973.619025115739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45973.619025115739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45973.619025115739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45973.619025115739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45973.619025115739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45973.619025115739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45973.619025115739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45973.619025115739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45973.619025115739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45973.619025115739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45973.619025115739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45973.619025115739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45973.619025115739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45973.619025115739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45973.619025115739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45973.619025115739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45973.619025115739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45973.619025115739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45973.619025115739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45973.619025115739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45973.619025115739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45973.619025115739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45973.619025115739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45973.619025115739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45973.619025115739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45973.619025115739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45973.619025115739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45973.619025115739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45973.619025115739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45973.619025115739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45973.619025115739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45973.619025115739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45973.619025115739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45973.619025115739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45973.619025115739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45973.619025115739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45973.619025115739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45973.619025115739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45973.619025115739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45973.619025115739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45973.619025115739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45973.619025115739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45973.619025115739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45973.619025115739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45973.619025115739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45973.619025115739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45973.619025115739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45973.619025115739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45973.619025115739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45973.619025115739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45973.619025115739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45973.619025115739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45973.619025115739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45973.619025115739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45973.619025115739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45973.619025115739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45973.619025115739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45973.619025115739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45973.619025115739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45973.619025115739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45973.619025115739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45973.619025115739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45973.619025115739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45973.619025115739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45973.619025115739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45973.619025115739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45973.619025115739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45973.619025115739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45973.619025115739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45973.619025115739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45973.619025115739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45973.619025115739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45973.619025115739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45973.619025115739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45973.619025115739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45973.619025115739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45973.619025115739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45973.619025115739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45973.619025115739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45973.619025115739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45973.619025115739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45973.619025115739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45973.619025115739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45973.619025115739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45973.619025115739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45973.619025115739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45973.619025115739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45973.619025115739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45973.619025115739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45973.619025115739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45973.619025115739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45973.619025115739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45973.619025115739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45973.619025115739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45973.619025115739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45973.619025115739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45973.619025115739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45973.619025115739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45973.619025115739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45973.619025115739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45973.619025115739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45973.619025115739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45973.619025115739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45973.619025115739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45973.619025115739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45973.619025115739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45973.619025115739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45973.619025115739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45973.619025115739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45973.619025115739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45973.619025115739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45973.619025115739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45973.619025115739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45973.619025115739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45973.619025115739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45973.619025115739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45973.619025115739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45973.619025115739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45973.619025115739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45973.619025115739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45973.619025115739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45973.619025115739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45973.619025115739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45973.619025115739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45973.619025115739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45973.619025115739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45973.619025115739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45973.619025115739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45973.619025115739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45973.619025115739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45973.619025115739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45973.619025115739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45973.619025115739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45973.619025115739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45973.619025115739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45973.619025115739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45973.619025115739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45973.619025115739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45973.619025115739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45973.619025115739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45973.619025115739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45973.619025115739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45973.619025115739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45973.619025115739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45973.619025115739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45973.619025115739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45973.619025115739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45973.619025115739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45973.619025115739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45973.619025115739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45973.619025115739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45973.619025115739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45973.619025115739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45973.619025115739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45973.619025115739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45973.619025115739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45973.619025115739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45973.619025115739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45973.619025115739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45973.619025115739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45973.619025115739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45973.619025115739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45973.619025115739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45973.619025115739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45973.619025115739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45973.619025115739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45973.619025115739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45973.619025115739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45973.619025115739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45973.619025115739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45973.619025115739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45973.619025115739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45973.619025115739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45973.619025115739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45973.619025115739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45973.619025115739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45973.619025115739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45973.619025115739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45973.619025115739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45973.619025115739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45973.619025115739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45973.619025115739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45973.619025115739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45973.619025115739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45973.619025115739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45973.619025115739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45973.619025115739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45973.619025115739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45973.619025115739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45973.619025115739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45973.619025115739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45973.619025115739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45973.619025115739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45973.619025115739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45973.619025115739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45973.619025115739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45973.619025115739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45973.619025115739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45973.619025115739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45973.619025115739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45973.619025115739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45973.619025115739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45973.619025115739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45973.619025115739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45973.619025115739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45973.619025115739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45973.619025115739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45973.619025115739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45973.619025115739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45973.619025115739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45973.619025115739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45973.619025115739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45973.619025115739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45973.619025115739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45973.619025115739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45973.619025115739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45973.619025115739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45973.619025115739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45973.619025115739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45973.619025115739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45973.619025115739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45973.619025115739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45973.619025115739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45973.619025115739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45973.619025115739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45973.619025115739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45973.619025115739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45973.619025115739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45973.619025115739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45973.619025115739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45973.619025115739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45973.619025115739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45973.619025115739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45973.619025115739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45973.619025115739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45973.619025115739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45973.619025115739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45973.619025115739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45973.619025115739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45973.619025115739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45973.619025115739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45973.619025115739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45973.619025115739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45973.619025115739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45973.619025115739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45973.619025115739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45973.619025115739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45973.619025115739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45973.619025115739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45973.619025115739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45973.619025115739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45973.619025115739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45973.619025115739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45973.619025115739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45973.619025115739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45973.619025115739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45973.619025115739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45973.619025115739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45973.619025115739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45973.619025115739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45973.619025115739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45973.619025115739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45973.619025115739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45973.619025115739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45973.619025115739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45973.619025115739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45973.619025115739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45973.619025115739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45973.619025115739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45973.619025115739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45973.619025115739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45973.619025115739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45973.619025115739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45973.619025115739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45973.619025115739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45973.619025115739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45973.619025115739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45973.619025115739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45973.619025115739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45973.619025115739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45973.619025115739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45973.619025115739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45973.619025115739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45973.619025115739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45973.619025115739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45973.619025115739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45973.619025115739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45973.619025115739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45973.619025115739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45973.619025115739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45973.619025115739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45973.619025115739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45973.619025115739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45973.619025115739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45973.619025115739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45973.619025115739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45973.619025115739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45973.619025115739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45973.619025115739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45973.619025115739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45973.619025115739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45973.619025115739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45973.619025115739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45973.619025115739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45973.619025115739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45973.619025115739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45973.619025115739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45973.619025115739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45973.619025115739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45973.619025115739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45973.619025115739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45973.619025115739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45973.619025115739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45973.619025115739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45973.619025115739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45973.619025115739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45973.619025115739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45973.619025115739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45973.619025115739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45973.619025115739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45973.619025115739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45973.619025115739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45973.619025115739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45973.619025115739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45973.619025115739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45973.619025115739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45973.619025115739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45973.619025115739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45973.619025115739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45973.619025347223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45973.619025347223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45973.619025347223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45973.619025347223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45973.619025347223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45973.619025347223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45973.619025347223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45973.619025347223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45973.619025347223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45973.619025347223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45973.619025347223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45973.619025347223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45973.619025347223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45973.619025347223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45973.619025347223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45973.619025347223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45973.619025347223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45973.619025347223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45973.619025347223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45973.619025347223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45973.619025347223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45973.619025347223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45973.619025347223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45973.619025347223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45973.619025347223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45973.619025347223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45973.619025347223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45973.619025347223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45973.619025347223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45973.619025347223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45973.619025347223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45973.619025347223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45973.619025347223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45973.619025347223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45973.619025347223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45973.619025347223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45973.619025347223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45973.619025347223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45973.619025347223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45973.619025347223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45973.619025347223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45973.619025347223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45973.619025347223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45973.619025347223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45973.619025347223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45973.619025347223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45973.619025347223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45973.619025347223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45973.619025347223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45973.619025347223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45973.619025347223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45973.619025347223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45973.619025347223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45973.619025347223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45973.619025347223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45973.619025347223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45973.619025347223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45973.619025347223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45973.619025347223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45973.619025347223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45973.619025347223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45973.619025347223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45973.619025347223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45973.619025347223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45973.619025347223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45973.619025347223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45973.619025347223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45973.619025347223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45973.619025347223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45973.619025347223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45973.619025347223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45973.619025347223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45973.619025347223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45973.619025347223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45973.619025347223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45973.619025347223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45973.619025347223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45973.619025347223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45973.619025347223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45973.619025347223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45973.619025347223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45973.619025347223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45973.619025347223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45973.619025347223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45973.619025347223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45973.619025347223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45973.619025347223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45973.619025347223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45973.619025347223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45973.619025347223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45973.619025347223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45973.619025347223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45973.619025347223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45973.619025347223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45973.619025347223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45973.619025347223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45973.619025347223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45973.619025347223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45973.619025347223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45973.619025347223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45973.619025347223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45973.619025347223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45973.619025347223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45973.619025347223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45973.619025347223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45973.619025347223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45973.619025347223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45973.619025347223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45973.619025347223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45973.619025347223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45973.619025347223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45973.619025347223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45973.619025347223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45973.619025347223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45973.619025347223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45973.619025347223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45973.619025347223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45973.619025347223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45973.619025347223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45973.619025347223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45973.619025347223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45973.619025347223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45973.619025347223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45973.619025347223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45973.619025347223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45973.619025347223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45973.619025347223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45973.619025347223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45973.619025347223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45973.619025347223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45973.619025347223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45973.619025347223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45973.619025347223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45973.619025347223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45973.619025347223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45973.619025347223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45973.619025347223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45973.619025347223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45973.619025347223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45973.619025347223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45973.619025347223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45973.619025347223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45973.619025347223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45973.619025347223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45973.619025347223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45973.619025347223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45973.619025347223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45973.619025347223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45973.619025347223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45973.619025347223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45973.619025347223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45973.619025347223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45973.619025347223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45973.619025347223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45973.619025347223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45973.619025347223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45973.619025347223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45973.619025347223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45973.619025347223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45973.619025347223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45973.619025347223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45973.619025347223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45973.619025347223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45973.619025347223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45973.619025347223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45973.619025347223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45973.619025347223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45973.619025347223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45973.619025347223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45973.619025347223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45973.619025347223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45973.619025347223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45973.619025347223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45973.619025347223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45973.619025347223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45973.619025347223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45973.619025347223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45973.619025347223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45973.619025347223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45973.619025347223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45973.619025347223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45973.619025347223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45973.619025347223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45973.619025347223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45973.619025347223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45973.619025347223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45973.619025347223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45973.619025347223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45973.619025347223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45973.619025347223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45973.619025347223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45973.619025347223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45973.619025347223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45973.619025347223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45973.619025347223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45973.619025347223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45973.619025347223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45973.619025347223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45973.619025347223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45973.619025347223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45973.619025347223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45973.619025347223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45973.619025347223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45973.619025347223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45973.619025347223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45973.619025347223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45973.619025347223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45973.619025347223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45973.619025347223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45973.619025347223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45973.619025347223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45973.619025347223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45973.619025347223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45973.619025347223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45973.619025347223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45973.619025347223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45973.619025347223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45973.619025347223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45973.619025347223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45973.619025347223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45973.619025347223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45973.619025347223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45973.619025347223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45973.619025347223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45973.619025347223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45973.619025347223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45973.619025347223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45973.619025347223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45973.619025347223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45973.619025347223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45973.619025347223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45973.619025347223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45973.619025347223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45973.619025347223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45973.619025347223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45973.619025347223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45973.619025347223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45973.619025347223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45973.619025347223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45973.619025347223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45973.619025347223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45973.619025347223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45973.619025347223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45973.619025347223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45973.619025347223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45973.619025347223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45973.619025347223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45973.619025347223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45973.619025347223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45973.619025347223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45973.619025347223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45973.619025347223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45973.619025347223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45973.619025347223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45973.619025347223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45973.619025347223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45973.619025347223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45973.619025347223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45973.619025347223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45973.619025347223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45973.619025347223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45973.619025347223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45973.619025347223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45973.619025347223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45973.619025347223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45973.619025347223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45973.619025347223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45973.619025347223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45973.619025347223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45973.619025347223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45973.619025347223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45973.619025347223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45973.619025347223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45973.619025347223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45973.619025347223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45973.619025347223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45973.619025347223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45973.619025347223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45973.619025347223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45973.619025347223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45973.619025347223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45973.619025347223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45973.619025347223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45973.619025347223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45973.619025347223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45973.619025347223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45973.619025347223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45973.619025347223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45973.619025347223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45973.619025347223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45973.619025347223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45973.619025347223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45973.619025347223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45973.619025347223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45973.619025347223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45973.619025347223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45973.619025347223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45973.619025347223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45973.619025347223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45973.619025347223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45973.619025347223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45973.619025347223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45973.619025347223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45973.619025347223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45973.619025347223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45973.619025347223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45973.619025347223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45973.619025347223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45973.619025347223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45973.619025347223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45973.619025347223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45973.619025347223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45973.619025347223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45973.619025347223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45973.619025347223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45973.619025347223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45973.619025347223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45973.619025347223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45973.619025347223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45973.619025347223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45973.619025347223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45973.619025347223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45973.619025347223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45973.619025347223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45973.619025347223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45973.619025347223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45973.619025347223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45973.619025347223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45973.619025347223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45973.619025347223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45973.619025347223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45973.619025347223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45973.619025347223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45973.619025347223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45973.619025347223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45973.619025347223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45973.619025347223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45973.619025347223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45973.619025347223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45973.619025347223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45973.619025347223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45973.619025347223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45973.619025347223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45973.619025347223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45973.619025347223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45973.619025347223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45973.619025347223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45973.619025347223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45973.619025347223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45973.619025347223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45973.619025347223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45973.619025347223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45973.619025347223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45973.619025347223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45973.619025347223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45973.619025347223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45973.619025347223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45973.619025347223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45973.619025347223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45973.619025347223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45973.619025347223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45973.619025347223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45973.619025347223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45973.619025347223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45973.619025347223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45973.619025347223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45973.619025347223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45973.619025347223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45973.619025347223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45973.619025347223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45973.619025347223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45973.619025347223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45973.619025347223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45973.619025347223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45973.619025347223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45973.619025347223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45973.619025347223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45973.619025347223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45973.619025347223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45973.619025347223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45973.619025347223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45973.619025347223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45973.619025347223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45973.619025347223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45973.619025347223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45973.619025347223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45973.619025347223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45973.619025347223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45973.619025347223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45973.619025347223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45973.619025347223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45973.619025347223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45973.619025347223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45973.619025347223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45973.619025347223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45973.619025347223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45973.619025347223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45973.619025347223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45973.619025347223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45973.619025347223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45973.619025347223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45973.619025347223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45973.619025347223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45973.619025347223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45973.619025347223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45973.619025347223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45973.619025347223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45973.619025347223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45973.619025347223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45973.619025347223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45973.619025347223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45973.619025347223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45973.619025347223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45973.619025347223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45973.619025347223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45973.619025347223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45973.619025347223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45973.619025347223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45973.619025347223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45973.619025347223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45973.619025347223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45973.619025347223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45973.619025347223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45973.619025347223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45973.619025347223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45973.619025347223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45973.619025347223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45973.619025347223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45973.619025347223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45973.619025347223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45973.619025347223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45973.619025347223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45973.619025347223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45973.619025347223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45973.619025347223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45973.619025347223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45973.619025347223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45973.619025347223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45973.619025347223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45973.619025347223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45973.619025347223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45973.619025347223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45973.619025347223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45973.619025347223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45973.619025347223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45973.619025347223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45973.619025347223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45973.619025347223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45973.619025347223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45973.619025347223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45973.619025347223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45973.619025347223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45973.619025347223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45973.619025347223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45973.619025347223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45973.619025347223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45973.619025347223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45973.619025347223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45973.619025347223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45973.619025347223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45973.619025347223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45973.619025347223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45973.619025347223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45973.619025347223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45973.619025347223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45973.619025347223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45973.619025347223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45973.619025347223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45973.619025347223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45973.619025347223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45973.619025347223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45973.619025347223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45973.619025347223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45973.619025347223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45973.619025347223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45973.619025347223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45973.619025347223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45973.619025347223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45973.619025347223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45973.619025347223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45973.619025347223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45973.619025347223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45973.619025347223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45973.619025347223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45973.619025347223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45973.619025347223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45973.619025347223</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270.13830752314243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36120</v>
      </c>
      <c r="E3" s="95" t="s">
        <v>39021</v>
      </c>
      <c r="F3" s="96">
        <v>45973.465671296297</v>
      </c>
      <c r="G3" s="97">
        <f ca="1">IFERROR(NOW()-F3,"")</f>
        <v>0.15335381944169058</v>
      </c>
      <c r="H3" s="96">
        <v>45973.458773148152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35821</v>
      </c>
      <c r="E4" s="95" t="s">
        <v>39021</v>
      </c>
      <c r="F4" s="96"/>
      <c r="G4" s="97">
        <f ca="1">IFERROR(NOW()-F4,"")</f>
        <v>45973.619025115739</v>
      </c>
      <c r="H4" s="96">
        <v>45973.458935185183</v>
      </c>
      <c r="I4" s="135" t="str">
        <f>IFERROR(VLOOKUP(D4,DB!A:F,6,0),"")</f>
        <v>SCECO</v>
      </c>
      <c r="J4" s="135" t="str">
        <f>IFERROR(VLOOKUP(D4,DB!A:G,7,0),"")</f>
        <v>Dead</v>
      </c>
      <c r="K4" s="98" t="s">
        <v>39112</v>
      </c>
      <c r="L4" s="92" t="str">
        <f>IFERROR(VLOOKUP(D4,DB!A:I,9,0),"")</f>
        <v>Latis</v>
      </c>
    </row>
    <row r="5" spans="1:16" ht="15" customHeight="1">
      <c r="A5" s="135"/>
      <c r="B5" s="135" t="str">
        <f>IFERROR(VLOOKUP(D5,DB!A:K,11,0),"")</f>
        <v/>
      </c>
      <c r="C5" s="94"/>
      <c r="D5" s="92"/>
      <c r="E5" s="95"/>
      <c r="F5" s="96"/>
      <c r="G5" s="97">
        <f ca="1">IFERROR(NOW()-F5,"")</f>
        <v>45973.619025115739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45973.619025115739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45973.619025115739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45973.619025115739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45973.619025115739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45973.619025115739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45973.619025115739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45973.619025115739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45973.619025115739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45973.619025115739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45973.619025115739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45973.619025115739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45973.619025115739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45973.619025115739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45973.619025115739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45973.619025115739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45973.619025115739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45973.619025115739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45973.619025115739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45973.619025115739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45973.619025115739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45973.619025115739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45973.619025115739</v>
      </c>
      <c r="H27" s="96"/>
      <c r="I27" s="135" t="str">
        <f>IFERROR(VLOOKUP(D27,DB!A:F,6,0),"")</f>
        <v/>
      </c>
      <c r="J27" s="135" t="str">
        <f>IFERROR(VLOOKUP(D27,DB!A:G,7,0),"")</f>
        <v/>
      </c>
      <c r="K27" s="98"/>
      <c r="L27" s="92" t="str">
        <f>IFERROR(VLOOKUP(D27,DB!A:I,9,0),"")</f>
        <v/>
      </c>
    </row>
    <row r="28" spans="1:12" ht="15" customHeight="1">
      <c r="A28" s="149"/>
      <c r="B28" s="149" t="str">
        <f>IFERROR(VLOOKUP(D28,DB!A:K,11,0),"")</f>
        <v/>
      </c>
      <c r="C28" s="150"/>
      <c r="D28" s="151"/>
      <c r="E28" s="152"/>
      <c r="F28" s="153"/>
      <c r="G28" s="97">
        <f ca="1">IFERROR(NOW()-F28,"")</f>
        <v>45973.619025115739</v>
      </c>
      <c r="H28" s="153"/>
      <c r="I28" s="149" t="str">
        <f>IFERROR(VLOOKUP(D28,DB!A:F,6,0),"")</f>
        <v/>
      </c>
      <c r="J28" s="149" t="str">
        <f>IFERROR(VLOOKUP(D28,DB!A:G,7,0),"")</f>
        <v/>
      </c>
      <c r="K28" s="154"/>
      <c r="L28" s="151" t="str">
        <f>IFERROR(VLOOKUP(D28,DB!A:I,9,0),"")</f>
        <v/>
      </c>
    </row>
    <row r="29" spans="1:12" ht="15" customHeight="1">
      <c r="A29" s="149"/>
      <c r="B29" s="149" t="str">
        <f>IFERROR(VLOOKUP(D29,DB!A:K,11,0),"")</f>
        <v/>
      </c>
      <c r="C29" s="150"/>
      <c r="D29" s="151"/>
      <c r="E29" s="152"/>
      <c r="F29" s="153"/>
      <c r="G29" s="97">
        <f ca="1">IFERROR(NOW()-F29,"")</f>
        <v>45973.619025115739</v>
      </c>
      <c r="H29" s="153"/>
      <c r="I29" s="149" t="str">
        <f>IFERROR(VLOOKUP(D29,DB!A:F,6,0),"")</f>
        <v/>
      </c>
      <c r="J29" s="149" t="str">
        <f>IFERROR(VLOOKUP(D29,DB!A:G,7,0),"")</f>
        <v/>
      </c>
      <c r="K29" s="154"/>
      <c r="L29" s="151" t="str">
        <f>IFERROR(VLOOKUP(D29,DB!A:I,9,0),"")</f>
        <v/>
      </c>
    </row>
    <row r="30" spans="1:12" ht="15" customHeight="1">
      <c r="A30" s="149"/>
      <c r="B30" s="149" t="str">
        <f>IFERROR(VLOOKUP(D30,DB!A:K,11,0),"")</f>
        <v/>
      </c>
      <c r="C30" s="150"/>
      <c r="D30" s="151"/>
      <c r="E30" s="152"/>
      <c r="F30" s="153"/>
      <c r="G30" s="97">
        <f ca="1">IFERROR(NOW()-F30,"")</f>
        <v>45973.619025115739</v>
      </c>
      <c r="H30" s="153"/>
      <c r="I30" s="149" t="str">
        <f>IFERROR(VLOOKUP(D30,DB!A:F,6,0),"")</f>
        <v/>
      </c>
      <c r="J30" s="149" t="str">
        <f>IFERROR(VLOOKUP(D30,DB!A:G,7,0),"")</f>
        <v/>
      </c>
      <c r="K30" s="154"/>
      <c r="L30" s="151" t="str">
        <f>IFERROR(VLOOKUP(D30,DB!A:I,9,0),"")</f>
        <v/>
      </c>
    </row>
    <row r="31" spans="1:12" ht="15" customHeight="1">
      <c r="A31" s="149"/>
      <c r="B31" s="149" t="str">
        <f>IFERROR(VLOOKUP(D31,DB!A:K,11,0),"")</f>
        <v/>
      </c>
      <c r="C31" s="150"/>
      <c r="D31" s="151"/>
      <c r="E31" s="152"/>
      <c r="F31" s="153"/>
      <c r="G31" s="97">
        <f ca="1">IFERROR(NOW()-F31,"")</f>
        <v>45973.619025115739</v>
      </c>
      <c r="H31" s="153"/>
      <c r="I31" s="149" t="str">
        <f>IFERROR(VLOOKUP(D31,DB!A:F,6,0),"")</f>
        <v/>
      </c>
      <c r="J31" s="149" t="str">
        <f>IFERROR(VLOOKUP(D31,DB!A:G,7,0),"")</f>
        <v/>
      </c>
      <c r="K31" s="154"/>
      <c r="L31" s="151" t="str">
        <f>IFERROR(VLOOKUP(D31,DB!A:I,9,0),"")</f>
        <v/>
      </c>
    </row>
    <row r="32" spans="1:12" ht="15" customHeight="1">
      <c r="A32" s="149"/>
      <c r="B32" s="149" t="str">
        <f>IFERROR(VLOOKUP(D32,DB!A:K,11,0),"")</f>
        <v/>
      </c>
      <c r="C32" s="150"/>
      <c r="D32" s="151"/>
      <c r="E32" s="152"/>
      <c r="F32" s="153"/>
      <c r="G32" s="97">
        <f ca="1">IFERROR(NOW()-F32,"")</f>
        <v>45973.619025115739</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45973.619025115739</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45973.619025115739</v>
      </c>
      <c r="H34" s="153"/>
      <c r="I34" s="149" t="str">
        <f>IFERROR(VLOOKUP(D34,DB!A:F,6,0),"")</f>
        <v/>
      </c>
      <c r="J34" s="149" t="str">
        <f>IFERROR(VLOOKUP(D34,DB!A:G,7,0),"")</f>
        <v/>
      </c>
      <c r="K34" s="154"/>
      <c r="L34" s="151" t="str">
        <f>IFERROR(VLOOKUP(D34,DB!A:I,9,0),"")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81.786964930550312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47.430147800921986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23" ca="1" si="1">IFERROR(NOW()-F4,"")</f>
        <v>24.957914004626218</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45973.619025115739</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45973.619025115739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45973.619025115739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45973.619025115739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45973.619025115739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45973.619025115739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45973.619025115739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45973.619025115739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45973.619025115739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45973.619025115739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45973.619025115739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45973.619025115739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45973.619025115739</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45973.619025115739</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45973.619025115739</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45973.619025115739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45973.619025115739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45973.619025115739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45973.619025115739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45973.619025115739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45973.619025115739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45973.619025115739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45973.619025115739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45973.619025115739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45973.619025115739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45973.619025115739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45973.619025115739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45973.619025115739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45973.619025115739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45973.619025115739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45973.619025115739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45973.619025115739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45973.619025115739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45973.619025115739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45973.619025115739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45973.619025115739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45973.619025115739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45973.619025115739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45973.619025115739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45973.619025115739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45973.619025115739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45973.619025115739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45973.619025115739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45973.619025115739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45973.619025115739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45973.619025115739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45973.619025115739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45973.619025115739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45973.619025115739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45973.619025115739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45973.619025115739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45973.619025115739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45973.619025115739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45973.619025115739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45973.619025115739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45973.619025115739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45973.619025115739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45973.619025115739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45973.619025115739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45973.619025115739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45973.619025115739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45973.619025115739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45973.619025115739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45973.619025115739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45973.619025115739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45973.619025115739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45973.619025115739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45973.619025115739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45973.619025115739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45973.619025115739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45973.619025115739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45973.619025115739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45973.619025115739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45973.619025115739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45973.619025115739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45973.619025115739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45973.619025115739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45973.619025115739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45973.619025115739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45973.619025115739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45973.619025115739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45973.619025115739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45973.619025115739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45973.619025115739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45973.619025115739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45973.619025115739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45973.619025115739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45973.619025115739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45973.619025115739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45973.619025115739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45973.619025115739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45973.619025115739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45973.619025115739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45973.619025115739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45973.619025115739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45973.619025115739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45973.619025115739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45973.619025115739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45973.619025115739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45973.619025115739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45973.619025115739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45973.619025115739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45973.619025115739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45973.619025115739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45973.619025115739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45973.619025115739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45973.619025115739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45973.619025115739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45973.619025115739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45973.619025115739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45973.619025115739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45973.619025115739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45973.619025115739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45973.619025115739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45973.619025115739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45973.619025115739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45973.619025115739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45973.619025115739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45973.619025115739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45973.619025115739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45973.619025115739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45973.619025115739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45973.619025115739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45973.619025115739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45973.619025115739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45973.619025115739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45973.619025115739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45973.619025115739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45973.619025115739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45973.619025115739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45973.619025115739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45973.619025115739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45973.619025115739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45973.619025115739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45973.619025115739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45973.619025115739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45973.619025115739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45973.619025115739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45973.619025115739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45973.619025115739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45973.619025115739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45973.619025115739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45973.619025115739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45973.619025115739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45973.619025115739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45973.619025115739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45973.619025115739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45973.619025115739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45973.619025115739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45973.619025115739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45973.619025115739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45973.619025115739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45973.619025115739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45973.619025115739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45973.619025115739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45973.619025115739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45973.619025115739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45973.619025115739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45973.619025115739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45973.619025115739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45973.619025115739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45973.619025115739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45973.619025115739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45973.619025115739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45973.619025115739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45973.619025115739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45973.619025115739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45973.619025115739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45973.619025115739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45973.619025115739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45973.619025115739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45973.619025115739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45973.619025115739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45973.619025115739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45973.619025115739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45973.619025115739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45973.619025115739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45973.619025115739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45973.619025115739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45973.619025115739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45973.619025115739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45973.619025115739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45973.619025115739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45973.619025115739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45973.619025115739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45973.619025115739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45973.619025115739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45973.619025115739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45973.619025115739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45973.619025115739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45973.619025115739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45973.619025115739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45973.619025115739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45973.619025115739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45973.619025115739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45973.619025115739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45973.619025115739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45973.619025115739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45973.619025115739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45973.619025115739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45973.619025115739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45973.619025115739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45973.619025115739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45973.619025115739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45973.619025115739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45973.619025115739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45973.619025115739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45973.619025115739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45973.619025115739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45973.619025115739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45973.619025115739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45973.619025115739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45973.619025115739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45973.619025115739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45973.619025115739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45973.619025115739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45973.619025115739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45973.619025115739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45973.619025115739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45973.619025115739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45973.619025115739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45973.619025115739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45973.619025115739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45973.619025115739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45973.619025115739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45973.619025115739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45973.619025115739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45973.619025115739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45973.619025115739</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2"/>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39121</v>
      </c>
      <c r="B2" s="141" t="str">
        <f>IFERROR(VLOOKUP(D2,DB!A:K,11,0),"")</f>
        <v>R6</v>
      </c>
      <c r="C2" s="142">
        <v>1</v>
      </c>
      <c r="D2" s="141" t="s">
        <v>30913</v>
      </c>
      <c r="E2" s="124" t="s">
        <v>39021</v>
      </c>
      <c r="F2" s="157">
        <v>45973.331250000003</v>
      </c>
      <c r="G2" s="105">
        <f t="shared" ref="G2:G54" ca="1" si="0">IFERROR(NOW()-F2,"-")</f>
        <v>0.28777511573571246</v>
      </c>
      <c r="H2" s="143">
        <v>45973.190428240741</v>
      </c>
      <c r="I2" s="141" t="str">
        <f>IFERROR(VLOOKUP(D2,DB!A:F,6,0),"")</f>
        <v>SCECO</v>
      </c>
      <c r="J2" s="141" t="str">
        <f>IFERROR(VLOOKUP(D2,DB!A:G,7,0),"")</f>
        <v>Good</v>
      </c>
      <c r="K2" s="144" t="s">
        <v>39122</v>
      </c>
      <c r="L2" s="145" t="str">
        <f>IFERROR(VLOOKUP(D2,DB!A:I,9,0),"")</f>
        <v>Latis</v>
      </c>
    </row>
    <row r="3" spans="1:16382" ht="31.5" customHeight="1">
      <c r="A3" s="140"/>
      <c r="B3" s="141" t="str">
        <f>IFERROR(VLOOKUP(D3,DB!A:K,11,0),"")</f>
        <v/>
      </c>
      <c r="C3" s="142"/>
      <c r="D3" s="141"/>
      <c r="E3" s="124"/>
      <c r="F3" s="143"/>
      <c r="G3" s="105">
        <f t="shared" ca="1" si="0"/>
        <v>45973.619025115739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45973.619025115739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45973.619025115739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45973.619025115739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45973.619025115739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45973.619025115739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45973.619025115739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45973.619025115739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45973.619025115739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45973.619025115739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45973.619025115739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45973.619025115739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45973.619025115739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45973.619025115739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45973.619025115739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45973.619025115739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45973.619025115739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45973.619025115739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45973.619025115739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45973.619025115739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45973.619025115739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45973.619025115739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45973.619025115739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45973.619025115739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45973.619025115739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45973.619025115739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45973.619025115739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45973.619025115739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45973.619025115739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45973.619025115739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45973.619025115739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45973.619025115739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45973.619025115739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45973.619025115739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45973.619025115739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45973.619025115739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45973.619025115739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45973.619025115739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45973.619025115739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45973.619025115739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45973.619025115739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45973.619025115739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45973.619025115739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45973.619025115739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45973.619025115739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45973.619025115739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45973.619025115739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45973.619025115739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45973.619025115739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45973.619025115739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45973.619025115739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45973.619025115739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ref="G55:G118" ca="1" si="1">IFERROR(NOW()-F55,"-")</f>
        <v>45973.619025115739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45973.619025115739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45973.619025115739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45973.619025115739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45973.619025115739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45973.619025115739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45973.619025115739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45973.619025115739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45973.619025115739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45973.619025115739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45973.619025115739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45973.619025115739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45973.619025115739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45973.619025115739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45973.619025115739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45973.619025115739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45973.619025115739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45973.619025115739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45973.619025115739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45973.619025115739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45973.619025115739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45973.619025115739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45973.619025115739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45973.619025115739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45973.619025115739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45973.619025115739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45973.619025115739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45973.619025115739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45973.619025115739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45973.619025115739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45973.619025115739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45973.619025115739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45973.619025115739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45973.619025115739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45973.619025115739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45973.619025115739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45973.619025115739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45973.619025115739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45973.619025115739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45973.619025115739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45973.619025115739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45973.619025115739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45973.619025115739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45973.619025115739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45973.619025115739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45973.619025115739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45973.619025115739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45973.619025115739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45973.619025115739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45973.619025115739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45973.619025115739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45973.619025115739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45973.619025115739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45973.619025115739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45973.619025115739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45973.619025115739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45973.619025115739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45973.619025115739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45973.619025115739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45973.619025115739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45973.619025115739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45973.619025115739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45973.619025115739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45973.619025115739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ref="G119:G152" ca="1" si="2">IFERROR(NOW()-F119,"-")</f>
        <v>45973.619025115739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45973.619025115739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45973.619025115739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45973.619025115739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45973.619025115739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45973.619025115739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45973.619025115739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45973.619025115739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45973.619025115739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45973.619025115739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45973.619025115739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45973.619025115739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45973.619025115739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45973.619025115739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45973.619025115739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45973.619025115739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45973.619025115739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45973.619025115739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45973.619025115739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45973.619025115739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45973.619025115739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45973.619025115739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45973.619025115739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45973.619025115739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45973.619025115739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45973.619025115739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45973.619025115739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45973.619025115739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45973.619025115739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45973.619025115739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45973.619025115739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45973.619025115739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45973.619025115739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45973.619025115739</v>
      </c>
      <c r="H152" s="143"/>
      <c r="I152" s="141" t="str">
        <f>IFERROR(VLOOKUP(D152,DB!A:F,6,0),"")</f>
        <v/>
      </c>
      <c r="J152" s="141" t="str">
        <f>IFERROR(VLOOKUP(D152,DB!A:G,7,0),"")</f>
        <v/>
      </c>
      <c r="K152" s="144"/>
      <c r="L152" s="145" t="str">
        <f>IFERROR(VLOOKUP(D152,DB!A:I,9,0),"")</f>
        <v/>
      </c>
    </row>
  </sheetData>
  <dataValidations count="2">
    <dataValidation allowBlank="1" showInputMessage="1" showErrorMessage="1" sqref="E1" xr:uid="{9E1BC488-8814-4F8A-8DBE-742B3278AB71}"/>
    <dataValidation type="list" allowBlank="1" showInputMessage="1" showErrorMessage="1" sqref="E2:E1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2025-11-12T11:51:40Z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